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C22" i="3"/>
  <c r="D22"/>
  <c r="N22"/>
  <c r="O22"/>
  <c r="P22"/>
  <c r="Q22"/>
  <c r="B22" s="1"/>
  <c r="U22"/>
  <c r="C23"/>
  <c r="D23"/>
  <c r="N23"/>
  <c r="O23"/>
  <c r="P23"/>
  <c r="Q23"/>
  <c r="B23" s="1"/>
  <c r="U23"/>
  <c r="C24"/>
  <c r="D24"/>
  <c r="N24"/>
  <c r="O24"/>
  <c r="P24"/>
  <c r="Q24"/>
  <c r="B24" s="1"/>
  <c r="U24"/>
  <c r="C25"/>
  <c r="D25"/>
  <c r="N25"/>
  <c r="O25"/>
  <c r="P25"/>
  <c r="Q25"/>
  <c r="B25" s="1"/>
  <c r="U25"/>
  <c r="N7"/>
  <c r="O7" s="1"/>
  <c r="P7" s="1"/>
  <c r="Q7" s="1"/>
  <c r="B7" s="1"/>
  <c r="N8"/>
  <c r="O8" s="1"/>
  <c r="P8" s="1"/>
  <c r="Q8" s="1"/>
  <c r="B8" s="1"/>
  <c r="N9"/>
  <c r="O9" s="1"/>
  <c r="P9" s="1"/>
  <c r="Q9" s="1"/>
  <c r="B9" s="1"/>
  <c r="N10"/>
  <c r="O10" s="1"/>
  <c r="P10" s="1"/>
  <c r="Q10" s="1"/>
  <c r="B10" s="1"/>
  <c r="N11"/>
  <c r="O11"/>
  <c r="P11"/>
  <c r="Q11"/>
  <c r="B11" s="1"/>
  <c r="N12"/>
  <c r="O12"/>
  <c r="P12"/>
  <c r="Q12"/>
  <c r="B12" s="1"/>
  <c r="N13"/>
  <c r="O13"/>
  <c r="P13"/>
  <c r="Q13"/>
  <c r="B13" s="1"/>
  <c r="N14"/>
  <c r="O14"/>
  <c r="P14"/>
  <c r="Q14"/>
  <c r="B14" s="1"/>
  <c r="N15"/>
  <c r="O15"/>
  <c r="P15"/>
  <c r="Q15"/>
  <c r="B15" s="1"/>
  <c r="N16"/>
  <c r="O16"/>
  <c r="P16"/>
  <c r="Q16"/>
  <c r="B16" s="1"/>
  <c r="N17"/>
  <c r="O17"/>
  <c r="P17"/>
  <c r="Q17"/>
  <c r="B17" s="1"/>
  <c r="N18"/>
  <c r="O18"/>
  <c r="P18"/>
  <c r="Q18"/>
  <c r="B18" s="1"/>
  <c r="N19"/>
  <c r="O19"/>
  <c r="P19"/>
  <c r="Q19"/>
  <c r="B19" s="1"/>
  <c r="N20"/>
  <c r="O20"/>
  <c r="P20"/>
  <c r="Q20"/>
  <c r="B20" s="1"/>
  <c r="N21"/>
  <c r="O21"/>
  <c r="P21"/>
  <c r="Q21"/>
  <c r="B21" s="1"/>
  <c r="N6"/>
  <c r="O6" s="1"/>
  <c r="P6" s="1"/>
  <c r="Q6" s="1"/>
  <c r="B6" s="1"/>
  <c r="C14"/>
  <c r="D14"/>
  <c r="C15"/>
  <c r="D15"/>
  <c r="C16"/>
  <c r="D16"/>
  <c r="C17"/>
  <c r="D17"/>
  <c r="C18"/>
  <c r="D18"/>
  <c r="C19"/>
  <c r="D19"/>
  <c r="C20"/>
  <c r="D20"/>
  <c r="C21"/>
  <c r="D21"/>
  <c r="D7"/>
  <c r="D8"/>
  <c r="D9"/>
  <c r="D10"/>
  <c r="D11"/>
  <c r="D12"/>
  <c r="D13"/>
  <c r="D6"/>
  <c r="C7"/>
  <c r="C8"/>
  <c r="C9"/>
  <c r="C10"/>
  <c r="C11"/>
  <c r="C12"/>
  <c r="C13"/>
  <c r="C6"/>
  <c r="U11"/>
  <c r="U12"/>
  <c r="U13"/>
  <c r="U14"/>
  <c r="U15"/>
  <c r="U16"/>
  <c r="U17"/>
  <c r="U18"/>
  <c r="U19"/>
  <c r="U20"/>
  <c r="U21"/>
  <c r="G6" l="1"/>
  <c r="G8"/>
  <c r="G4"/>
</calcChain>
</file>

<file path=xl/sharedStrings.xml><?xml version="1.0" encoding="utf-8"?>
<sst xmlns="http://schemas.openxmlformats.org/spreadsheetml/2006/main" count="43" uniqueCount="40">
  <si>
    <t>Efterfrågan per år</t>
  </si>
  <si>
    <t>Artikelnummer</t>
  </si>
  <si>
    <t>Maila stig-arne.mattsson@swipnet.se om det uppstår problem.</t>
  </si>
  <si>
    <t>Lagerstyrningsakademin</t>
  </si>
  <si>
    <t>Använd orderkvantitet</t>
  </si>
  <si>
    <t>Använt säkerhetslager</t>
  </si>
  <si>
    <t>Standardavvikelse per månad</t>
  </si>
  <si>
    <t>Ledtid i antal dagar</t>
  </si>
  <si>
    <t>Analysera säkerhetslager  -  Dataunderlag</t>
  </si>
  <si>
    <t>Analysera säkerhetslager  -  Resultat</t>
  </si>
  <si>
    <t>Volymvärde klass</t>
  </si>
  <si>
    <t>Rörlighetsklass</t>
  </si>
  <si>
    <t>Volymvärde -klass</t>
  </si>
  <si>
    <t>Rörlighets-klass</t>
  </si>
  <si>
    <t>A</t>
  </si>
  <si>
    <t>C</t>
  </si>
  <si>
    <t>B</t>
  </si>
  <si>
    <t>Obligatoriska uppgifter</t>
  </si>
  <si>
    <t>Kolumn B:   Uppskattad efterfrågan i styck per år. Ej obligatorisk uppgift</t>
  </si>
  <si>
    <t>Kolumn C:   Använt säkerhetslager i styck</t>
  </si>
  <si>
    <t>Kolumn D:   Standardavvikelsen för efterfrågevariationer per månad</t>
  </si>
  <si>
    <t>Kolumn E:   Ledtid i dagar för lagerpåfyllning</t>
  </si>
  <si>
    <t>Medelservicnivå</t>
  </si>
  <si>
    <t>Högst servicenivå</t>
  </si>
  <si>
    <t>Lägst servicenivå</t>
  </si>
  <si>
    <t xml:space="preserve">© Stig-Arne Mattsson  </t>
  </si>
  <si>
    <t xml:space="preserve">                                   Analysera vilken servicenivå använt säkerhets-</t>
  </si>
  <si>
    <t xml:space="preserve">                                   lager motsvarar - Fyllnadsgradsservice</t>
  </si>
  <si>
    <t>Motsvarande fyllnads- gradsservice (Serv2)</t>
  </si>
  <si>
    <t xml:space="preserve">Avsikten med "Analysera vilken servicenivå använt säkerhetslager motsvarar - Fyllnadsgradsservice" är att analysera vilken servicenivå som använda säkerhetslager motsvarar. Servicenivå är definierat som andel av efterfrågan i procent som inte kan levereras direkt från lager, dvs det som kallas fyllnadsgradsservice eller Serv2. </t>
  </si>
  <si>
    <t>I blad 'Data' registrerar du de datauppgifter som krävs för att utföra beräkningarna. De uppgifter som finns där redan är endast exempel för att illustrera användningen av analysmetoden och kan tas bort.</t>
  </si>
  <si>
    <t>Kolumn H:   Artikelns rörlighetsklass avseende antal uttagstillfällen per år. Ej obligatorisk uppgift</t>
  </si>
  <si>
    <t>Kolumn G:   Artikelns volymvärdeklass. Ej obligatorisk uppgift</t>
  </si>
  <si>
    <t>Kolumn F:   Använd orderkvantitet</t>
  </si>
  <si>
    <t>Beräkning av säkerhetsfaktor</t>
  </si>
  <si>
    <t>Beräkning av frekvensfunktionen</t>
  </si>
  <si>
    <t>Beräkning av servicenivå</t>
  </si>
  <si>
    <t>Beräkning av servicefunktionen</t>
  </si>
  <si>
    <t>I blad 'Resultat' visas den fyllnadsgradsservice som använt säkerhetslager innebär för varje artikel. Dessutom visas medelservicenivån för samtliga artiklar i stickprovet samt högst och lägst förekommande servicenivå. Dessutom visas de beräknade servicenivåerna i ett stapeldiagram.</t>
  </si>
  <si>
    <t>Nedan beskrivs hur du kan använda analysmetoden på ett stickprov på upp till 20 artiklar. Mer detaljerade beskrivningar om vad fyllnadsgradsservice och säkerhetslager är finns Handbok i materialstyrning, avsnitt E27, som kan laddas ner på den här hemsidan.</t>
  </si>
</sst>
</file>

<file path=xl/styles.xml><?xml version="1.0" encoding="utf-8"?>
<styleSheet xmlns="http://schemas.openxmlformats.org/spreadsheetml/2006/main">
  <numFmts count="2">
    <numFmt numFmtId="164" formatCode="0.0"/>
    <numFmt numFmtId="165" formatCode="0.00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0" borderId="0" xfId="0" applyFill="1" applyAlignment="1">
      <alignment wrapText="1"/>
    </xf>
    <xf numFmtId="0" fontId="0" fillId="0" borderId="0" xfId="0" applyAlignment="1"/>
    <xf numFmtId="164" fontId="0" fillId="0" borderId="0" xfId="0" applyNumberFormat="1"/>
    <xf numFmtId="0" fontId="0" fillId="0" borderId="0" xfId="0" applyAlignment="1">
      <alignment horizontal="right"/>
    </xf>
    <xf numFmtId="0" fontId="0" fillId="4" borderId="0" xfId="0" applyFill="1" applyAlignment="1">
      <alignment wrapText="1"/>
    </xf>
    <xf numFmtId="0" fontId="0" fillId="4" borderId="0" xfId="0" applyFill="1"/>
    <xf numFmtId="0" fontId="0" fillId="0" borderId="0" xfId="0" applyFill="1" applyAlignment="1">
      <alignment horizontal="right"/>
    </xf>
    <xf numFmtId="0" fontId="5" fillId="0" borderId="0" xfId="0" applyFont="1"/>
    <xf numFmtId="2" fontId="0" fillId="0" borderId="0" xfId="0" applyNumberFormat="1"/>
    <xf numFmtId="165" fontId="6" fillId="0" borderId="0" xfId="0" applyNumberFormat="1" applyFont="1"/>
    <xf numFmtId="2" fontId="6" fillId="0" borderId="0" xfId="0" applyNumberFormat="1" applyFont="1"/>
    <xf numFmtId="0" fontId="0" fillId="3" borderId="0" xfId="0" applyFill="1" applyAlignment="1"/>
    <xf numFmtId="0" fontId="0" fillId="0" borderId="0" xfId="0" applyFill="1" applyAlignment="1"/>
    <xf numFmtId="164" fontId="0" fillId="0" borderId="0" xfId="0" applyNumberFormat="1" applyAlignment="1"/>
    <xf numFmtId="1"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barChart>
        <c:barDir val="bar"/>
        <c:grouping val="clustered"/>
        <c:ser>
          <c:idx val="0"/>
          <c:order val="0"/>
          <c:val>
            <c:numRef>
              <c:f>Resultat!$B$6:$B$25</c:f>
              <c:numCache>
                <c:formatCode>0.0</c:formatCode>
                <c:ptCount val="20"/>
                <c:pt idx="0">
                  <c:v>99.85848934183737</c:v>
                </c:pt>
                <c:pt idx="1">
                  <c:v>65.861841686386128</c:v>
                </c:pt>
                <c:pt idx="2">
                  <c:v>98.775859159271917</c:v>
                </c:pt>
                <c:pt idx="3">
                  <c:v>75.087806447255019</c:v>
                </c:pt>
                <c:pt idx="4">
                  <c:v>88.454507217127855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axId val="96451200"/>
        <c:axId val="96609024"/>
      </c:barChart>
      <c:catAx>
        <c:axId val="96451200"/>
        <c:scaling>
          <c:orientation val="minMax"/>
        </c:scaling>
        <c:axPos val="l"/>
        <c:title>
          <c:tx>
            <c:rich>
              <a:bodyPr rot="-5400000" vert="horz"/>
              <a:lstStyle/>
              <a:p>
                <a:pPr>
                  <a:defRPr b="0"/>
                </a:pPr>
                <a:r>
                  <a:rPr lang="en-US" b="0"/>
                  <a:t>Artikel</a:t>
                </a:r>
              </a:p>
            </c:rich>
          </c:tx>
        </c:title>
        <c:tickLblPos val="nextTo"/>
        <c:crossAx val="96609024"/>
        <c:crosses val="autoZero"/>
        <c:auto val="1"/>
        <c:lblAlgn val="ctr"/>
        <c:lblOffset val="100"/>
      </c:catAx>
      <c:valAx>
        <c:axId val="96609024"/>
        <c:scaling>
          <c:orientation val="minMax"/>
          <c:max val="100"/>
          <c:min val="50"/>
        </c:scaling>
        <c:axPos val="b"/>
        <c:majorGridlines/>
        <c:title>
          <c:tx>
            <c:rich>
              <a:bodyPr/>
              <a:lstStyle/>
              <a:p>
                <a:pPr>
                  <a:defRPr sz="1100" b="0"/>
                </a:pPr>
                <a:r>
                  <a:rPr lang="sv-SE" sz="1100" b="0"/>
                  <a:t>Fyllnadsgradsservice</a:t>
                </a:r>
              </a:p>
            </c:rich>
          </c:tx>
        </c:title>
        <c:numFmt formatCode="0.0" sourceLinked="1"/>
        <c:tickLblPos val="nextTo"/>
        <c:crossAx val="9645120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11</xdr:row>
      <xdr:rowOff>171450</xdr:rowOff>
    </xdr:from>
    <xdr:to>
      <xdr:col>11</xdr:col>
      <xdr:colOff>390525</xdr:colOff>
      <xdr:row>26</xdr:row>
      <xdr:rowOff>57150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6"/>
  <sheetViews>
    <sheetView showGridLines="0" tabSelected="1" workbookViewId="0">
      <selection activeCell="B3" sqref="B3"/>
    </sheetView>
  </sheetViews>
  <sheetFormatPr defaultRowHeight="15"/>
  <cols>
    <col min="1" max="1" width="4.5703125" customWidth="1"/>
    <col min="2" max="2" width="87.5703125" customWidth="1"/>
  </cols>
  <sheetData>
    <row r="3" spans="2:2" ht="26.25">
      <c r="B3" s="1" t="s">
        <v>26</v>
      </c>
    </row>
    <row r="4" spans="2:2" ht="26.25">
      <c r="B4" s="1" t="s">
        <v>27</v>
      </c>
    </row>
    <row r="5" spans="2:2" ht="18.75">
      <c r="B5" s="8" t="s">
        <v>3</v>
      </c>
    </row>
    <row r="6" spans="2:2" ht="18.75">
      <c r="B6" s="8"/>
    </row>
    <row r="8" spans="2:2" ht="63">
      <c r="B8" s="7" t="s">
        <v>29</v>
      </c>
    </row>
    <row r="10" spans="2:2" ht="45">
      <c r="B10" s="6" t="s">
        <v>39</v>
      </c>
    </row>
    <row r="11" spans="2:2">
      <c r="B11" s="6"/>
    </row>
    <row r="12" spans="2:2" ht="45">
      <c r="B12" s="6" t="s">
        <v>30</v>
      </c>
    </row>
    <row r="13" spans="2:2">
      <c r="B13" s="6"/>
    </row>
    <row r="14" spans="2:2">
      <c r="B14" s="6" t="s">
        <v>18</v>
      </c>
    </row>
    <row r="15" spans="2:2">
      <c r="B15" s="6" t="s">
        <v>19</v>
      </c>
    </row>
    <row r="16" spans="2:2">
      <c r="B16" s="6" t="s">
        <v>20</v>
      </c>
    </row>
    <row r="17" spans="2:2">
      <c r="B17" s="6" t="s">
        <v>21</v>
      </c>
    </row>
    <row r="18" spans="2:2">
      <c r="B18" s="6" t="s">
        <v>33</v>
      </c>
    </row>
    <row r="19" spans="2:2">
      <c r="B19" s="6" t="s">
        <v>32</v>
      </c>
    </row>
    <row r="20" spans="2:2">
      <c r="B20" s="11" t="s">
        <v>31</v>
      </c>
    </row>
    <row r="21" spans="2:2">
      <c r="B21" s="6"/>
    </row>
    <row r="22" spans="2:2" ht="60">
      <c r="B22" s="6" t="s">
        <v>38</v>
      </c>
    </row>
    <row r="24" spans="2:2">
      <c r="B24" s="6" t="s">
        <v>2</v>
      </c>
    </row>
    <row r="26" spans="2:2">
      <c r="B26" s="17" t="s">
        <v>25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L205"/>
  <sheetViews>
    <sheetView workbookViewId="0">
      <selection activeCell="A25" sqref="A25"/>
    </sheetView>
  </sheetViews>
  <sheetFormatPr defaultRowHeight="15"/>
  <cols>
    <col min="1" max="1" width="15.5703125" customWidth="1"/>
    <col min="2" max="2" width="11.42578125" customWidth="1"/>
    <col min="3" max="3" width="18.42578125" customWidth="1"/>
    <col min="4" max="4" width="17.7109375" customWidth="1"/>
    <col min="5" max="5" width="11.42578125" customWidth="1"/>
    <col min="6" max="6" width="14.28515625" customWidth="1"/>
    <col min="7" max="7" width="12.85546875" customWidth="1"/>
    <col min="8" max="8" width="11.140625" customWidth="1"/>
  </cols>
  <sheetData>
    <row r="2" spans="1:12" ht="15.75">
      <c r="A2" s="2" t="s">
        <v>8</v>
      </c>
      <c r="B2" s="3"/>
      <c r="C2" s="3"/>
      <c r="D2" s="9"/>
      <c r="E2" s="9"/>
      <c r="F2" s="9"/>
      <c r="G2" s="15" t="s">
        <v>17</v>
      </c>
      <c r="H2" s="15"/>
    </row>
    <row r="4" spans="1:12" s="6" customFormat="1" ht="30">
      <c r="A4" s="4" t="s">
        <v>1</v>
      </c>
      <c r="B4" s="4" t="s">
        <v>0</v>
      </c>
      <c r="C4" s="14" t="s">
        <v>5</v>
      </c>
      <c r="D4" s="14" t="s">
        <v>6</v>
      </c>
      <c r="E4" s="14" t="s">
        <v>7</v>
      </c>
      <c r="F4" s="14" t="s">
        <v>4</v>
      </c>
      <c r="G4" s="4" t="s">
        <v>12</v>
      </c>
      <c r="H4" s="4" t="s">
        <v>13</v>
      </c>
      <c r="L4" s="10"/>
    </row>
    <row r="5" spans="1:12">
      <c r="D5" s="11"/>
    </row>
    <row r="6" spans="1:12">
      <c r="A6">
        <v>1</v>
      </c>
      <c r="B6" s="24">
        <v>5000</v>
      </c>
      <c r="C6" s="24">
        <v>100</v>
      </c>
      <c r="D6" s="24">
        <v>100</v>
      </c>
      <c r="E6" s="24">
        <v>5</v>
      </c>
      <c r="F6" s="24">
        <v>300</v>
      </c>
      <c r="G6" s="13" t="s">
        <v>14</v>
      </c>
      <c r="H6">
        <v>1</v>
      </c>
    </row>
    <row r="7" spans="1:12">
      <c r="A7">
        <v>2</v>
      </c>
      <c r="B7" s="24">
        <v>240</v>
      </c>
      <c r="C7" s="24">
        <v>50</v>
      </c>
      <c r="D7" s="24">
        <v>85</v>
      </c>
      <c r="E7" s="24">
        <v>10</v>
      </c>
      <c r="F7" s="24">
        <v>20</v>
      </c>
      <c r="G7" s="13" t="s">
        <v>15</v>
      </c>
      <c r="H7">
        <v>3</v>
      </c>
    </row>
    <row r="8" spans="1:12">
      <c r="A8">
        <v>3</v>
      </c>
      <c r="B8" s="24">
        <v>1200</v>
      </c>
      <c r="C8" s="24">
        <v>120</v>
      </c>
      <c r="D8" s="24">
        <v>74</v>
      </c>
      <c r="E8" s="24">
        <v>21</v>
      </c>
      <c r="F8" s="24">
        <v>150</v>
      </c>
      <c r="G8" s="13" t="s">
        <v>14</v>
      </c>
      <c r="H8">
        <v>2</v>
      </c>
    </row>
    <row r="9" spans="1:12">
      <c r="A9">
        <v>4</v>
      </c>
      <c r="B9" s="24">
        <v>200</v>
      </c>
      <c r="C9" s="24">
        <v>75</v>
      </c>
      <c r="D9" s="24">
        <v>68</v>
      </c>
      <c r="E9" s="24">
        <v>14</v>
      </c>
      <c r="F9" s="24">
        <v>10</v>
      </c>
      <c r="G9" s="13" t="s">
        <v>16</v>
      </c>
      <c r="H9">
        <v>2</v>
      </c>
    </row>
    <row r="10" spans="1:12">
      <c r="A10">
        <v>5</v>
      </c>
      <c r="B10" s="24">
        <v>75</v>
      </c>
      <c r="C10" s="24">
        <v>10</v>
      </c>
      <c r="D10" s="24">
        <v>15</v>
      </c>
      <c r="E10" s="24">
        <v>7</v>
      </c>
      <c r="F10" s="24">
        <v>5</v>
      </c>
      <c r="G10" s="13" t="s">
        <v>15</v>
      </c>
      <c r="H10">
        <v>3</v>
      </c>
    </row>
    <row r="11" spans="1:12">
      <c r="A11">
        <v>6</v>
      </c>
      <c r="B11" s="24"/>
      <c r="C11" s="24"/>
      <c r="D11" s="24"/>
      <c r="E11" s="24"/>
      <c r="F11" s="24"/>
    </row>
    <row r="12" spans="1:12">
      <c r="A12">
        <v>7</v>
      </c>
      <c r="B12" s="24"/>
      <c r="C12" s="24"/>
      <c r="D12" s="24"/>
      <c r="E12" s="24"/>
      <c r="F12" s="24"/>
    </row>
    <row r="13" spans="1:12">
      <c r="A13">
        <v>8</v>
      </c>
      <c r="B13" s="24"/>
      <c r="C13" s="24"/>
      <c r="D13" s="24"/>
      <c r="E13" s="24"/>
      <c r="F13" s="24"/>
    </row>
    <row r="14" spans="1:12">
      <c r="A14">
        <v>9</v>
      </c>
      <c r="B14" s="24"/>
      <c r="C14" s="24"/>
      <c r="D14" s="24"/>
      <c r="E14" s="24"/>
      <c r="F14" s="24"/>
    </row>
    <row r="15" spans="1:12">
      <c r="A15">
        <v>10</v>
      </c>
      <c r="B15" s="24"/>
      <c r="C15" s="24"/>
      <c r="D15" s="24"/>
      <c r="E15" s="24"/>
      <c r="F15" s="24"/>
    </row>
    <row r="16" spans="1:12">
      <c r="A16">
        <v>11</v>
      </c>
      <c r="B16" s="24"/>
      <c r="C16" s="24"/>
      <c r="D16" s="24"/>
      <c r="E16" s="24"/>
      <c r="F16" s="24"/>
    </row>
    <row r="17" spans="1:6">
      <c r="A17">
        <v>12</v>
      </c>
      <c r="B17" s="24"/>
      <c r="C17" s="24"/>
      <c r="D17" s="24"/>
      <c r="E17" s="24"/>
      <c r="F17" s="24"/>
    </row>
    <row r="18" spans="1:6">
      <c r="A18">
        <v>13</v>
      </c>
      <c r="B18" s="24"/>
      <c r="C18" s="24"/>
      <c r="D18" s="24"/>
      <c r="E18" s="24"/>
      <c r="F18" s="24"/>
    </row>
    <row r="19" spans="1:6">
      <c r="A19">
        <v>14</v>
      </c>
      <c r="B19" s="24"/>
      <c r="C19" s="24"/>
      <c r="D19" s="24"/>
      <c r="E19" s="24"/>
      <c r="F19" s="24"/>
    </row>
    <row r="20" spans="1:6">
      <c r="A20">
        <v>15</v>
      </c>
      <c r="B20" s="24"/>
      <c r="C20" s="24"/>
      <c r="D20" s="24"/>
      <c r="E20" s="24"/>
      <c r="F20" s="24"/>
    </row>
    <row r="21" spans="1:6">
      <c r="A21">
        <v>16</v>
      </c>
      <c r="B21" s="24"/>
      <c r="C21" s="24"/>
      <c r="D21" s="24"/>
      <c r="E21" s="24"/>
      <c r="F21" s="24"/>
    </row>
    <row r="22" spans="1:6">
      <c r="A22">
        <v>17</v>
      </c>
      <c r="B22" s="24"/>
      <c r="C22" s="24"/>
      <c r="D22" s="24"/>
      <c r="E22" s="24"/>
      <c r="F22" s="24"/>
    </row>
    <row r="23" spans="1:6">
      <c r="A23">
        <v>18</v>
      </c>
      <c r="B23" s="24"/>
      <c r="C23" s="24"/>
      <c r="D23" s="24"/>
      <c r="E23" s="24"/>
      <c r="F23" s="24"/>
    </row>
    <row r="24" spans="1:6">
      <c r="A24">
        <v>19</v>
      </c>
      <c r="B24" s="24"/>
      <c r="C24" s="24"/>
      <c r="D24" s="24"/>
      <c r="E24" s="24"/>
      <c r="F24" s="24"/>
    </row>
    <row r="25" spans="1:6">
      <c r="A25">
        <v>20</v>
      </c>
      <c r="B25" s="24"/>
      <c r="C25" s="24"/>
      <c r="D25" s="24"/>
      <c r="E25" s="24"/>
      <c r="F25" s="24"/>
    </row>
    <row r="26" spans="1:6">
      <c r="B26" s="24"/>
      <c r="C26" s="24"/>
      <c r="D26" s="24"/>
      <c r="E26" s="24"/>
      <c r="F26" s="24"/>
    </row>
    <row r="27" spans="1:6">
      <c r="B27" s="24"/>
      <c r="C27" s="24"/>
      <c r="D27" s="24"/>
      <c r="E27" s="24"/>
      <c r="F27" s="24"/>
    </row>
    <row r="28" spans="1:6">
      <c r="B28" s="24"/>
      <c r="C28" s="24"/>
      <c r="D28" s="24"/>
      <c r="E28" s="24"/>
      <c r="F28" s="24"/>
    </row>
    <row r="29" spans="1:6">
      <c r="B29" s="24"/>
      <c r="C29" s="24"/>
      <c r="D29" s="24"/>
      <c r="E29" s="24"/>
      <c r="F29" s="24"/>
    </row>
    <row r="30" spans="1:6">
      <c r="B30" s="24"/>
      <c r="C30" s="24"/>
      <c r="D30" s="24"/>
      <c r="E30" s="24"/>
      <c r="F30" s="24"/>
    </row>
    <row r="31" spans="1:6">
      <c r="B31" s="24"/>
      <c r="C31" s="24"/>
      <c r="D31" s="24"/>
      <c r="E31" s="24"/>
      <c r="F31" s="24"/>
    </row>
    <row r="32" spans="1:6">
      <c r="B32" s="24"/>
      <c r="C32" s="24"/>
      <c r="D32" s="24"/>
      <c r="E32" s="24"/>
      <c r="F32" s="24"/>
    </row>
    <row r="33" spans="2:6">
      <c r="B33" s="24"/>
      <c r="C33" s="24"/>
      <c r="D33" s="24"/>
      <c r="E33" s="24"/>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row r="57" spans="2:6">
      <c r="B57" s="24"/>
      <c r="C57" s="24"/>
      <c r="D57" s="24"/>
      <c r="E57" s="24"/>
      <c r="F57" s="24"/>
    </row>
    <row r="58" spans="2:6">
      <c r="B58" s="24"/>
      <c r="C58" s="24"/>
      <c r="D58" s="24"/>
      <c r="E58" s="24"/>
      <c r="F58" s="24"/>
    </row>
    <row r="59" spans="2:6">
      <c r="B59" s="24"/>
      <c r="C59" s="24"/>
      <c r="D59" s="24"/>
      <c r="E59" s="24"/>
      <c r="F59" s="24"/>
    </row>
    <row r="60" spans="2:6">
      <c r="B60" s="24"/>
      <c r="C60" s="24"/>
      <c r="D60" s="24"/>
      <c r="E60" s="24"/>
      <c r="F60" s="24"/>
    </row>
    <row r="61" spans="2:6">
      <c r="B61" s="24"/>
      <c r="C61" s="24"/>
      <c r="D61" s="24"/>
      <c r="E61" s="24"/>
      <c r="F61" s="24"/>
    </row>
    <row r="62" spans="2:6">
      <c r="B62" s="24"/>
      <c r="C62" s="24"/>
      <c r="D62" s="24"/>
      <c r="E62" s="24"/>
      <c r="F62" s="24"/>
    </row>
    <row r="63" spans="2:6">
      <c r="B63" s="24"/>
      <c r="C63" s="24"/>
      <c r="D63" s="24"/>
      <c r="E63" s="24"/>
      <c r="F63" s="24"/>
    </row>
    <row r="64" spans="2:6">
      <c r="B64" s="24"/>
      <c r="C64" s="24"/>
      <c r="D64" s="24"/>
      <c r="E64" s="24"/>
      <c r="F64" s="24"/>
    </row>
    <row r="65" spans="2:6">
      <c r="B65" s="24"/>
      <c r="C65" s="24"/>
      <c r="D65" s="24"/>
      <c r="E65" s="24"/>
      <c r="F65" s="24"/>
    </row>
    <row r="66" spans="2:6">
      <c r="B66" s="24"/>
      <c r="C66" s="24"/>
      <c r="D66" s="24"/>
      <c r="E66" s="24"/>
      <c r="F66" s="24"/>
    </row>
    <row r="67" spans="2:6">
      <c r="B67" s="24"/>
      <c r="C67" s="24"/>
      <c r="D67" s="24"/>
      <c r="E67" s="24"/>
      <c r="F67" s="24"/>
    </row>
    <row r="68" spans="2:6">
      <c r="B68" s="24"/>
      <c r="C68" s="24"/>
      <c r="D68" s="24"/>
      <c r="E68" s="24"/>
      <c r="F68" s="24"/>
    </row>
    <row r="69" spans="2:6">
      <c r="B69" s="24"/>
      <c r="C69" s="24"/>
      <c r="D69" s="24"/>
      <c r="E69" s="24"/>
      <c r="F69" s="24"/>
    </row>
    <row r="70" spans="2:6">
      <c r="B70" s="24"/>
      <c r="C70" s="24"/>
      <c r="D70" s="24"/>
      <c r="E70" s="24"/>
      <c r="F70" s="24"/>
    </row>
    <row r="71" spans="2:6">
      <c r="B71" s="24"/>
      <c r="C71" s="24"/>
      <c r="D71" s="24"/>
      <c r="E71" s="24"/>
      <c r="F71" s="24"/>
    </row>
    <row r="72" spans="2:6">
      <c r="B72" s="24"/>
      <c r="C72" s="24"/>
      <c r="D72" s="24"/>
      <c r="E72" s="24"/>
      <c r="F72" s="24"/>
    </row>
    <row r="73" spans="2:6">
      <c r="B73" s="24"/>
      <c r="C73" s="24"/>
      <c r="D73" s="24"/>
      <c r="E73" s="24"/>
      <c r="F73" s="24"/>
    </row>
    <row r="74" spans="2:6">
      <c r="B74" s="24"/>
      <c r="C74" s="24"/>
      <c r="D74" s="24"/>
      <c r="E74" s="24"/>
      <c r="F74" s="24"/>
    </row>
    <row r="75" spans="2:6">
      <c r="B75" s="24"/>
      <c r="C75" s="24"/>
      <c r="D75" s="24"/>
      <c r="E75" s="24"/>
      <c r="F75" s="24"/>
    </row>
    <row r="76" spans="2:6">
      <c r="B76" s="24"/>
      <c r="C76" s="24"/>
      <c r="D76" s="24"/>
      <c r="E76" s="24"/>
      <c r="F76" s="24"/>
    </row>
    <row r="77" spans="2:6">
      <c r="B77" s="24"/>
      <c r="C77" s="24"/>
      <c r="D77" s="24"/>
      <c r="E77" s="24"/>
      <c r="F77" s="24"/>
    </row>
    <row r="78" spans="2:6">
      <c r="B78" s="24"/>
      <c r="C78" s="24"/>
      <c r="D78" s="24"/>
      <c r="E78" s="24"/>
      <c r="F78" s="24"/>
    </row>
    <row r="79" spans="2:6">
      <c r="B79" s="24"/>
      <c r="C79" s="24"/>
      <c r="D79" s="24"/>
      <c r="E79" s="24"/>
      <c r="F79" s="24"/>
    </row>
    <row r="80" spans="2:6">
      <c r="B80" s="24"/>
      <c r="C80" s="24"/>
      <c r="D80" s="24"/>
      <c r="E80" s="24"/>
      <c r="F80" s="24"/>
    </row>
    <row r="81" spans="2:6">
      <c r="B81" s="24"/>
      <c r="C81" s="24"/>
      <c r="D81" s="24"/>
      <c r="E81" s="24"/>
      <c r="F81" s="24"/>
    </row>
    <row r="82" spans="2:6">
      <c r="B82" s="24"/>
      <c r="C82" s="24"/>
      <c r="D82" s="24"/>
      <c r="E82" s="24"/>
      <c r="F82" s="24"/>
    </row>
    <row r="83" spans="2:6">
      <c r="B83" s="24"/>
      <c r="C83" s="24"/>
      <c r="D83" s="24"/>
      <c r="E83" s="24"/>
      <c r="F83" s="24"/>
    </row>
    <row r="84" spans="2:6">
      <c r="B84" s="24"/>
      <c r="C84" s="24"/>
      <c r="D84" s="24"/>
      <c r="E84" s="24"/>
      <c r="F84" s="24"/>
    </row>
    <row r="85" spans="2:6">
      <c r="B85" s="24"/>
      <c r="C85" s="24"/>
      <c r="D85" s="24"/>
      <c r="E85" s="24"/>
      <c r="F85" s="24"/>
    </row>
    <row r="86" spans="2:6">
      <c r="B86" s="24"/>
      <c r="C86" s="24"/>
      <c r="D86" s="24"/>
      <c r="E86" s="24"/>
      <c r="F86" s="24"/>
    </row>
    <row r="87" spans="2:6">
      <c r="B87" s="24"/>
      <c r="C87" s="24"/>
      <c r="D87" s="24"/>
      <c r="E87" s="24"/>
      <c r="F87" s="24"/>
    </row>
    <row r="88" spans="2:6">
      <c r="B88" s="24"/>
      <c r="C88" s="24"/>
      <c r="D88" s="24"/>
      <c r="E88" s="24"/>
      <c r="F88" s="24"/>
    </row>
    <row r="89" spans="2:6">
      <c r="B89" s="24"/>
      <c r="C89" s="24"/>
      <c r="D89" s="24"/>
      <c r="E89" s="24"/>
      <c r="F89" s="24"/>
    </row>
    <row r="90" spans="2:6">
      <c r="B90" s="24"/>
      <c r="C90" s="24"/>
      <c r="D90" s="24"/>
      <c r="E90" s="24"/>
      <c r="F90" s="24"/>
    </row>
    <row r="91" spans="2:6">
      <c r="B91" s="24"/>
      <c r="C91" s="24"/>
      <c r="D91" s="24"/>
      <c r="E91" s="24"/>
      <c r="F91" s="24"/>
    </row>
    <row r="92" spans="2:6">
      <c r="B92" s="24"/>
      <c r="C92" s="24"/>
      <c r="D92" s="24"/>
      <c r="E92" s="24"/>
      <c r="F92" s="24"/>
    </row>
    <row r="93" spans="2:6">
      <c r="B93" s="24"/>
      <c r="C93" s="24"/>
      <c r="D93" s="24"/>
      <c r="E93" s="24"/>
      <c r="F93" s="24"/>
    </row>
    <row r="94" spans="2:6">
      <c r="B94" s="24"/>
      <c r="C94" s="24"/>
      <c r="D94" s="24"/>
      <c r="E94" s="24"/>
      <c r="F94" s="24"/>
    </row>
    <row r="95" spans="2:6">
      <c r="B95" s="24"/>
      <c r="C95" s="24"/>
      <c r="D95" s="24"/>
      <c r="E95" s="24"/>
      <c r="F95" s="24"/>
    </row>
    <row r="96" spans="2:6">
      <c r="B96" s="24"/>
      <c r="C96" s="24"/>
      <c r="D96" s="24"/>
      <c r="E96" s="24"/>
      <c r="F96" s="24"/>
    </row>
    <row r="97" spans="2:6">
      <c r="B97" s="24"/>
      <c r="C97" s="24"/>
      <c r="D97" s="24"/>
      <c r="E97" s="24"/>
      <c r="F97" s="24"/>
    </row>
    <row r="98" spans="2:6">
      <c r="B98" s="24"/>
      <c r="C98" s="24"/>
      <c r="D98" s="24"/>
      <c r="E98" s="24"/>
      <c r="F98" s="24"/>
    </row>
    <row r="99" spans="2:6">
      <c r="B99" s="24"/>
      <c r="C99" s="24"/>
      <c r="D99" s="24"/>
      <c r="E99" s="24"/>
      <c r="F99" s="24"/>
    </row>
    <row r="100" spans="2:6">
      <c r="B100" s="24"/>
      <c r="C100" s="24"/>
      <c r="D100" s="24"/>
      <c r="E100" s="24"/>
      <c r="F100" s="24"/>
    </row>
    <row r="101" spans="2:6">
      <c r="B101" s="24"/>
      <c r="C101" s="24"/>
      <c r="D101" s="24"/>
      <c r="E101" s="24"/>
      <c r="F101" s="24"/>
    </row>
    <row r="102" spans="2:6">
      <c r="B102" s="24"/>
      <c r="C102" s="24"/>
      <c r="D102" s="24"/>
      <c r="E102" s="24"/>
      <c r="F102" s="24"/>
    </row>
    <row r="103" spans="2:6">
      <c r="B103" s="24"/>
      <c r="C103" s="24"/>
      <c r="D103" s="24"/>
      <c r="E103" s="24"/>
      <c r="F103" s="24"/>
    </row>
    <row r="104" spans="2:6">
      <c r="B104" s="24"/>
      <c r="C104" s="24"/>
      <c r="D104" s="24"/>
      <c r="E104" s="24"/>
      <c r="F104" s="24"/>
    </row>
    <row r="105" spans="2:6">
      <c r="B105" s="24"/>
      <c r="C105" s="24"/>
      <c r="D105" s="24"/>
      <c r="E105" s="24"/>
      <c r="F105" s="24"/>
    </row>
    <row r="106" spans="2:6">
      <c r="B106" s="24"/>
      <c r="C106" s="24"/>
      <c r="D106" s="24"/>
      <c r="E106" s="24"/>
      <c r="F106" s="24"/>
    </row>
    <row r="107" spans="2:6">
      <c r="B107" s="24"/>
      <c r="C107" s="24"/>
      <c r="D107" s="24"/>
      <c r="E107" s="24"/>
      <c r="F107" s="24"/>
    </row>
    <row r="108" spans="2:6">
      <c r="B108" s="24"/>
      <c r="C108" s="24"/>
      <c r="D108" s="24"/>
      <c r="E108" s="24"/>
      <c r="F108" s="24"/>
    </row>
    <row r="109" spans="2:6">
      <c r="B109" s="24"/>
      <c r="C109" s="24"/>
      <c r="D109" s="24"/>
      <c r="E109" s="24"/>
      <c r="F109" s="24"/>
    </row>
    <row r="110" spans="2:6">
      <c r="B110" s="24"/>
      <c r="C110" s="24"/>
      <c r="D110" s="24"/>
      <c r="E110" s="24"/>
      <c r="F110" s="24"/>
    </row>
    <row r="111" spans="2:6">
      <c r="B111" s="24"/>
      <c r="C111" s="24"/>
      <c r="D111" s="24"/>
      <c r="E111" s="24"/>
      <c r="F111" s="24"/>
    </row>
    <row r="112" spans="2:6">
      <c r="B112" s="24"/>
      <c r="C112" s="24"/>
      <c r="D112" s="24"/>
      <c r="E112" s="24"/>
      <c r="F112" s="24"/>
    </row>
    <row r="113" spans="2:6">
      <c r="B113" s="24"/>
      <c r="C113" s="24"/>
      <c r="D113" s="24"/>
      <c r="E113" s="24"/>
      <c r="F113" s="24"/>
    </row>
    <row r="114" spans="2:6">
      <c r="B114" s="24"/>
      <c r="C114" s="24"/>
      <c r="D114" s="24"/>
      <c r="E114" s="24"/>
      <c r="F114" s="24"/>
    </row>
    <row r="115" spans="2:6">
      <c r="B115" s="24"/>
      <c r="C115" s="24"/>
      <c r="D115" s="24"/>
      <c r="E115" s="24"/>
      <c r="F115" s="24"/>
    </row>
    <row r="116" spans="2:6">
      <c r="B116" s="24"/>
      <c r="C116" s="24"/>
      <c r="D116" s="24"/>
      <c r="E116" s="24"/>
      <c r="F116" s="24"/>
    </row>
    <row r="117" spans="2:6">
      <c r="B117" s="24"/>
      <c r="C117" s="24"/>
      <c r="D117" s="24"/>
      <c r="E117" s="24"/>
      <c r="F117" s="24"/>
    </row>
    <row r="118" spans="2:6">
      <c r="B118" s="24"/>
      <c r="C118" s="24"/>
      <c r="D118" s="24"/>
      <c r="E118" s="24"/>
      <c r="F118" s="24"/>
    </row>
    <row r="119" spans="2:6">
      <c r="B119" s="24"/>
      <c r="C119" s="24"/>
      <c r="D119" s="24"/>
      <c r="E119" s="24"/>
      <c r="F119" s="24"/>
    </row>
    <row r="120" spans="2:6">
      <c r="B120" s="24"/>
      <c r="C120" s="24"/>
      <c r="D120" s="24"/>
      <c r="E120" s="24"/>
      <c r="F120" s="24"/>
    </row>
    <row r="121" spans="2:6">
      <c r="B121" s="24"/>
      <c r="C121" s="24"/>
      <c r="D121" s="24"/>
      <c r="E121" s="24"/>
      <c r="F121" s="24"/>
    </row>
    <row r="122" spans="2:6">
      <c r="B122" s="24"/>
      <c r="C122" s="24"/>
      <c r="D122" s="24"/>
      <c r="E122" s="24"/>
      <c r="F122" s="24"/>
    </row>
    <row r="123" spans="2:6">
      <c r="B123" s="24"/>
      <c r="C123" s="24"/>
      <c r="D123" s="24"/>
      <c r="E123" s="24"/>
      <c r="F123" s="24"/>
    </row>
    <row r="124" spans="2:6">
      <c r="B124" s="24"/>
      <c r="C124" s="24"/>
      <c r="D124" s="24"/>
      <c r="E124" s="24"/>
      <c r="F124" s="24"/>
    </row>
    <row r="125" spans="2:6">
      <c r="B125" s="24"/>
      <c r="C125" s="24"/>
      <c r="D125" s="24"/>
      <c r="E125" s="24"/>
      <c r="F125" s="24"/>
    </row>
    <row r="126" spans="2:6">
      <c r="B126" s="24"/>
      <c r="C126" s="24"/>
      <c r="D126" s="24"/>
      <c r="E126" s="24"/>
      <c r="F126" s="24"/>
    </row>
    <row r="127" spans="2:6">
      <c r="B127" s="24"/>
      <c r="C127" s="24"/>
      <c r="D127" s="24"/>
      <c r="E127" s="24"/>
      <c r="F127" s="24"/>
    </row>
    <row r="128" spans="2:6">
      <c r="B128" s="24"/>
      <c r="C128" s="24"/>
      <c r="D128" s="24"/>
      <c r="E128" s="24"/>
      <c r="F128" s="24"/>
    </row>
    <row r="129" spans="2:6">
      <c r="B129" s="24"/>
      <c r="C129" s="24"/>
      <c r="D129" s="24"/>
      <c r="E129" s="24"/>
      <c r="F129" s="24"/>
    </row>
    <row r="130" spans="2:6">
      <c r="B130" s="24"/>
      <c r="C130" s="24"/>
      <c r="D130" s="24"/>
      <c r="E130" s="24"/>
      <c r="F130" s="24"/>
    </row>
    <row r="131" spans="2:6">
      <c r="B131" s="24"/>
      <c r="C131" s="24"/>
      <c r="D131" s="24"/>
      <c r="E131" s="24"/>
      <c r="F131" s="24"/>
    </row>
    <row r="132" spans="2:6">
      <c r="B132" s="24"/>
      <c r="C132" s="24"/>
      <c r="D132" s="24"/>
      <c r="E132" s="24"/>
      <c r="F132" s="24"/>
    </row>
    <row r="133" spans="2:6">
      <c r="B133" s="24"/>
      <c r="C133" s="24"/>
      <c r="D133" s="24"/>
      <c r="E133" s="24"/>
      <c r="F133" s="24"/>
    </row>
    <row r="134" spans="2:6">
      <c r="B134" s="24"/>
      <c r="C134" s="24"/>
      <c r="D134" s="24"/>
      <c r="E134" s="24"/>
      <c r="F134" s="24"/>
    </row>
    <row r="135" spans="2:6">
      <c r="B135" s="24"/>
      <c r="C135" s="24"/>
      <c r="D135" s="24"/>
      <c r="E135" s="24"/>
      <c r="F135" s="24"/>
    </row>
    <row r="136" spans="2:6">
      <c r="B136" s="24"/>
      <c r="C136" s="24"/>
      <c r="D136" s="24"/>
      <c r="E136" s="24"/>
      <c r="F136" s="24"/>
    </row>
    <row r="137" spans="2:6">
      <c r="B137" s="24"/>
      <c r="C137" s="24"/>
      <c r="D137" s="24"/>
      <c r="E137" s="24"/>
      <c r="F137" s="24"/>
    </row>
    <row r="138" spans="2:6">
      <c r="B138" s="24"/>
      <c r="C138" s="24"/>
      <c r="D138" s="24"/>
      <c r="E138" s="24"/>
      <c r="F138" s="24"/>
    </row>
    <row r="139" spans="2:6">
      <c r="B139" s="24"/>
      <c r="C139" s="24"/>
      <c r="D139" s="24"/>
      <c r="E139" s="24"/>
      <c r="F139" s="24"/>
    </row>
    <row r="140" spans="2:6">
      <c r="B140" s="24"/>
      <c r="C140" s="24"/>
      <c r="D140" s="24"/>
      <c r="E140" s="24"/>
      <c r="F140" s="24"/>
    </row>
    <row r="141" spans="2:6">
      <c r="B141" s="24"/>
      <c r="C141" s="24"/>
      <c r="D141" s="24"/>
      <c r="E141" s="24"/>
      <c r="F141" s="24"/>
    </row>
    <row r="142" spans="2:6">
      <c r="B142" s="24"/>
      <c r="C142" s="24"/>
      <c r="D142" s="24"/>
      <c r="E142" s="24"/>
      <c r="F142" s="24"/>
    </row>
    <row r="143" spans="2:6">
      <c r="B143" s="24"/>
      <c r="C143" s="24"/>
      <c r="D143" s="24"/>
      <c r="E143" s="24"/>
      <c r="F143" s="24"/>
    </row>
    <row r="144" spans="2:6">
      <c r="B144" s="24"/>
      <c r="C144" s="24"/>
      <c r="D144" s="24"/>
      <c r="E144" s="24"/>
      <c r="F144" s="24"/>
    </row>
    <row r="145" spans="2:6">
      <c r="B145" s="24"/>
      <c r="C145" s="24"/>
      <c r="D145" s="24"/>
      <c r="E145" s="24"/>
      <c r="F145" s="24"/>
    </row>
    <row r="146" spans="2:6">
      <c r="B146" s="24"/>
      <c r="C146" s="24"/>
      <c r="D146" s="24"/>
      <c r="E146" s="24"/>
      <c r="F146" s="24"/>
    </row>
    <row r="147" spans="2:6">
      <c r="B147" s="24"/>
      <c r="C147" s="24"/>
      <c r="D147" s="24"/>
      <c r="E147" s="24"/>
      <c r="F147" s="24"/>
    </row>
    <row r="148" spans="2:6">
      <c r="B148" s="24"/>
      <c r="C148" s="24"/>
      <c r="D148" s="24"/>
      <c r="E148" s="24"/>
      <c r="F148" s="24"/>
    </row>
    <row r="149" spans="2:6">
      <c r="B149" s="24"/>
      <c r="C149" s="24"/>
      <c r="D149" s="24"/>
      <c r="E149" s="24"/>
      <c r="F149" s="24"/>
    </row>
    <row r="150" spans="2:6">
      <c r="B150" s="24"/>
      <c r="C150" s="24"/>
      <c r="D150" s="24"/>
      <c r="E150" s="24"/>
      <c r="F150" s="24"/>
    </row>
    <row r="151" spans="2:6">
      <c r="B151" s="24"/>
      <c r="C151" s="24"/>
      <c r="D151" s="24"/>
      <c r="E151" s="24"/>
      <c r="F151" s="24"/>
    </row>
    <row r="152" spans="2:6">
      <c r="B152" s="24"/>
      <c r="C152" s="24"/>
      <c r="D152" s="24"/>
      <c r="E152" s="24"/>
      <c r="F152" s="24"/>
    </row>
    <row r="153" spans="2:6">
      <c r="B153" s="24"/>
      <c r="C153" s="24"/>
      <c r="D153" s="24"/>
      <c r="E153" s="24"/>
      <c r="F153" s="24"/>
    </row>
    <row r="154" spans="2:6">
      <c r="B154" s="24"/>
      <c r="C154" s="24"/>
      <c r="D154" s="24"/>
      <c r="E154" s="24"/>
      <c r="F154" s="24"/>
    </row>
    <row r="155" spans="2:6">
      <c r="B155" s="24"/>
      <c r="C155" s="24"/>
      <c r="D155" s="24"/>
      <c r="E155" s="24"/>
      <c r="F155" s="24"/>
    </row>
    <row r="156" spans="2:6">
      <c r="B156" s="24"/>
      <c r="C156" s="24"/>
      <c r="D156" s="24"/>
      <c r="E156" s="24"/>
      <c r="F156" s="24"/>
    </row>
    <row r="157" spans="2:6">
      <c r="B157" s="24"/>
      <c r="C157" s="24"/>
      <c r="D157" s="24"/>
      <c r="E157" s="24"/>
      <c r="F157" s="24"/>
    </row>
    <row r="158" spans="2:6">
      <c r="B158" s="24"/>
      <c r="C158" s="24"/>
      <c r="D158" s="24"/>
      <c r="E158" s="24"/>
      <c r="F158" s="24"/>
    </row>
    <row r="159" spans="2:6">
      <c r="B159" s="24"/>
      <c r="C159" s="24"/>
      <c r="D159" s="24"/>
      <c r="E159" s="24"/>
      <c r="F159" s="24"/>
    </row>
    <row r="160" spans="2:6">
      <c r="B160" s="24"/>
      <c r="C160" s="24"/>
      <c r="D160" s="24"/>
      <c r="E160" s="24"/>
      <c r="F160" s="24"/>
    </row>
    <row r="161" spans="2:6">
      <c r="B161" s="24"/>
      <c r="C161" s="24"/>
      <c r="D161" s="24"/>
      <c r="E161" s="24"/>
      <c r="F161" s="24"/>
    </row>
    <row r="162" spans="2:6">
      <c r="B162" s="24"/>
      <c r="C162" s="24"/>
      <c r="D162" s="24"/>
      <c r="E162" s="24"/>
      <c r="F162" s="24"/>
    </row>
    <row r="163" spans="2:6">
      <c r="B163" s="24"/>
      <c r="C163" s="24"/>
      <c r="D163" s="24"/>
      <c r="E163" s="24"/>
      <c r="F163" s="24"/>
    </row>
    <row r="164" spans="2:6">
      <c r="B164" s="24"/>
      <c r="C164" s="24"/>
      <c r="D164" s="24"/>
      <c r="E164" s="24"/>
      <c r="F164" s="24"/>
    </row>
    <row r="165" spans="2:6">
      <c r="B165" s="24"/>
      <c r="C165" s="24"/>
      <c r="D165" s="24"/>
      <c r="E165" s="24"/>
      <c r="F165" s="24"/>
    </row>
    <row r="166" spans="2:6">
      <c r="B166" s="24"/>
      <c r="C166" s="24"/>
      <c r="D166" s="24"/>
      <c r="E166" s="24"/>
      <c r="F166" s="24"/>
    </row>
    <row r="167" spans="2:6">
      <c r="B167" s="24"/>
      <c r="C167" s="24"/>
      <c r="D167" s="24"/>
      <c r="E167" s="24"/>
      <c r="F167" s="24"/>
    </row>
    <row r="168" spans="2:6">
      <c r="B168" s="24"/>
      <c r="C168" s="24"/>
      <c r="D168" s="24"/>
      <c r="E168" s="24"/>
      <c r="F168" s="24"/>
    </row>
    <row r="169" spans="2:6">
      <c r="B169" s="24"/>
      <c r="C169" s="24"/>
      <c r="D169" s="24"/>
      <c r="E169" s="24"/>
      <c r="F169" s="24"/>
    </row>
    <row r="170" spans="2:6">
      <c r="B170" s="24"/>
      <c r="C170" s="24"/>
      <c r="D170" s="24"/>
      <c r="E170" s="24"/>
      <c r="F170" s="24"/>
    </row>
    <row r="171" spans="2:6">
      <c r="B171" s="24"/>
      <c r="C171" s="24"/>
      <c r="D171" s="24"/>
      <c r="E171" s="24"/>
      <c r="F171" s="24"/>
    </row>
    <row r="172" spans="2:6">
      <c r="B172" s="24"/>
      <c r="C172" s="24"/>
      <c r="D172" s="24"/>
      <c r="E172" s="24"/>
      <c r="F172" s="24"/>
    </row>
    <row r="173" spans="2:6">
      <c r="B173" s="24"/>
      <c r="C173" s="24"/>
      <c r="D173" s="24"/>
      <c r="E173" s="24"/>
      <c r="F173" s="24"/>
    </row>
    <row r="174" spans="2:6">
      <c r="B174" s="24"/>
      <c r="C174" s="24"/>
      <c r="D174" s="24"/>
      <c r="E174" s="24"/>
      <c r="F174" s="24"/>
    </row>
    <row r="175" spans="2:6">
      <c r="B175" s="24"/>
      <c r="C175" s="24"/>
      <c r="D175" s="24"/>
      <c r="E175" s="24"/>
      <c r="F175" s="24"/>
    </row>
    <row r="176" spans="2:6">
      <c r="B176" s="24"/>
      <c r="C176" s="24"/>
      <c r="D176" s="24"/>
      <c r="E176" s="24"/>
      <c r="F176" s="24"/>
    </row>
    <row r="177" spans="2:6">
      <c r="B177" s="24"/>
      <c r="C177" s="24"/>
      <c r="D177" s="24"/>
      <c r="E177" s="24"/>
      <c r="F177" s="24"/>
    </row>
    <row r="178" spans="2:6">
      <c r="B178" s="24"/>
      <c r="C178" s="24"/>
      <c r="D178" s="24"/>
      <c r="E178" s="24"/>
      <c r="F178" s="24"/>
    </row>
    <row r="179" spans="2:6">
      <c r="B179" s="24"/>
      <c r="C179" s="24"/>
      <c r="D179" s="24"/>
      <c r="E179" s="24"/>
      <c r="F179" s="24"/>
    </row>
    <row r="180" spans="2:6">
      <c r="B180" s="24"/>
      <c r="C180" s="24"/>
      <c r="D180" s="24"/>
      <c r="E180" s="24"/>
      <c r="F180" s="24"/>
    </row>
    <row r="181" spans="2:6">
      <c r="B181" s="24"/>
      <c r="C181" s="24"/>
      <c r="D181" s="24"/>
      <c r="E181" s="24"/>
      <c r="F181" s="24"/>
    </row>
    <row r="182" spans="2:6">
      <c r="B182" s="24"/>
      <c r="C182" s="24"/>
      <c r="D182" s="24"/>
      <c r="E182" s="24"/>
      <c r="F182" s="24"/>
    </row>
    <row r="183" spans="2:6">
      <c r="B183" s="24"/>
      <c r="C183" s="24"/>
      <c r="D183" s="24"/>
      <c r="E183" s="24"/>
      <c r="F183" s="24"/>
    </row>
    <row r="184" spans="2:6">
      <c r="B184" s="24"/>
      <c r="C184" s="24"/>
      <c r="D184" s="24"/>
      <c r="E184" s="24"/>
      <c r="F184" s="24"/>
    </row>
    <row r="185" spans="2:6">
      <c r="B185" s="24"/>
      <c r="C185" s="24"/>
      <c r="D185" s="24"/>
      <c r="E185" s="24"/>
      <c r="F185" s="24"/>
    </row>
    <row r="186" spans="2:6">
      <c r="B186" s="24"/>
      <c r="C186" s="24"/>
      <c r="D186" s="24"/>
      <c r="E186" s="24"/>
      <c r="F186" s="24"/>
    </row>
    <row r="187" spans="2:6">
      <c r="B187" s="24"/>
      <c r="C187" s="24"/>
      <c r="D187" s="24"/>
      <c r="E187" s="24"/>
      <c r="F187" s="24"/>
    </row>
    <row r="188" spans="2:6">
      <c r="B188" s="24"/>
      <c r="C188" s="24"/>
      <c r="D188" s="24"/>
      <c r="E188" s="24"/>
      <c r="F188" s="24"/>
    </row>
    <row r="189" spans="2:6">
      <c r="B189" s="24"/>
      <c r="C189" s="24"/>
      <c r="D189" s="24"/>
      <c r="E189" s="24"/>
      <c r="F189" s="24"/>
    </row>
    <row r="190" spans="2:6">
      <c r="B190" s="24"/>
      <c r="C190" s="24"/>
      <c r="D190" s="24"/>
      <c r="E190" s="24"/>
      <c r="F190" s="24"/>
    </row>
    <row r="191" spans="2:6">
      <c r="B191" s="24"/>
      <c r="C191" s="24"/>
      <c r="D191" s="24"/>
      <c r="E191" s="24"/>
      <c r="F191" s="24"/>
    </row>
    <row r="192" spans="2:6">
      <c r="B192" s="24"/>
      <c r="C192" s="24"/>
      <c r="D192" s="24"/>
      <c r="E192" s="24"/>
      <c r="F192" s="24"/>
    </row>
    <row r="193" spans="2:6">
      <c r="B193" s="24"/>
      <c r="C193" s="24"/>
      <c r="D193" s="24"/>
      <c r="E193" s="24"/>
      <c r="F193" s="24"/>
    </row>
    <row r="194" spans="2:6">
      <c r="B194" s="24"/>
      <c r="C194" s="24"/>
      <c r="D194" s="24"/>
      <c r="E194" s="24"/>
      <c r="F194" s="24"/>
    </row>
    <row r="195" spans="2:6">
      <c r="B195" s="24"/>
      <c r="C195" s="24"/>
      <c r="D195" s="24"/>
      <c r="E195" s="24"/>
      <c r="F195" s="24"/>
    </row>
    <row r="196" spans="2:6">
      <c r="B196" s="24"/>
      <c r="C196" s="24"/>
      <c r="D196" s="24"/>
      <c r="E196" s="24"/>
      <c r="F196" s="24"/>
    </row>
    <row r="197" spans="2:6">
      <c r="B197" s="24"/>
      <c r="C197" s="24"/>
      <c r="D197" s="24"/>
      <c r="E197" s="24"/>
      <c r="F197" s="24"/>
    </row>
    <row r="198" spans="2:6">
      <c r="B198" s="24"/>
      <c r="C198" s="24"/>
      <c r="D198" s="24"/>
      <c r="E198" s="24"/>
      <c r="F198" s="24"/>
    </row>
    <row r="199" spans="2:6">
      <c r="B199" s="24"/>
      <c r="C199" s="24"/>
      <c r="D199" s="24"/>
      <c r="E199" s="24"/>
      <c r="F199" s="24"/>
    </row>
    <row r="200" spans="2:6">
      <c r="B200" s="24"/>
      <c r="C200" s="24"/>
      <c r="D200" s="24"/>
      <c r="E200" s="24"/>
      <c r="F200" s="24"/>
    </row>
    <row r="201" spans="2:6">
      <c r="B201" s="24"/>
      <c r="C201" s="24"/>
      <c r="D201" s="24"/>
      <c r="E201" s="24"/>
      <c r="F201" s="24"/>
    </row>
    <row r="202" spans="2:6">
      <c r="B202" s="24"/>
      <c r="C202" s="24"/>
      <c r="D202" s="24"/>
      <c r="E202" s="24"/>
      <c r="F202" s="24"/>
    </row>
    <row r="203" spans="2:6">
      <c r="B203" s="24"/>
      <c r="C203" s="24"/>
      <c r="D203" s="24"/>
      <c r="E203" s="24"/>
      <c r="F203" s="24"/>
    </row>
    <row r="204" spans="2:6">
      <c r="B204" s="24"/>
      <c r="C204" s="24"/>
      <c r="D204" s="24"/>
      <c r="E204" s="24"/>
      <c r="F204" s="24"/>
    </row>
    <row r="205" spans="2:6">
      <c r="B205" s="24"/>
      <c r="C205" s="24"/>
      <c r="D205" s="24"/>
      <c r="E205" s="24"/>
      <c r="F205"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105"/>
  <sheetViews>
    <sheetView workbookViewId="0">
      <selection activeCell="M34" sqref="M33:M34"/>
    </sheetView>
  </sheetViews>
  <sheetFormatPr defaultRowHeight="15"/>
  <cols>
    <col min="1" max="1" width="15.5703125" customWidth="1"/>
    <col min="2" max="2" width="20.5703125" customWidth="1"/>
    <col min="3" max="3" width="12.85546875" customWidth="1"/>
    <col min="4" max="4" width="10.140625" customWidth="1"/>
    <col min="6" max="6" width="16" customWidth="1"/>
    <col min="9" max="9" width="10.7109375" bestFit="1" customWidth="1"/>
    <col min="14" max="14" width="15.140625" customWidth="1"/>
    <col min="15" max="15" width="19.42578125" customWidth="1"/>
    <col min="16" max="16" width="18.140625" customWidth="1"/>
    <col min="17" max="17" width="14" customWidth="1"/>
  </cols>
  <sheetData>
    <row r="1" spans="1:21">
      <c r="H1" s="9"/>
    </row>
    <row r="2" spans="1:21" ht="15.75">
      <c r="A2" s="2" t="s">
        <v>9</v>
      </c>
      <c r="B2" s="3"/>
      <c r="C2" s="3"/>
      <c r="D2" s="9"/>
      <c r="E2" s="9"/>
    </row>
    <row r="4" spans="1:21" s="11" customFormat="1" ht="30">
      <c r="A4" s="21" t="s">
        <v>1</v>
      </c>
      <c r="B4" s="4" t="s">
        <v>28</v>
      </c>
      <c r="C4" s="4" t="s">
        <v>10</v>
      </c>
      <c r="D4" s="4" t="s">
        <v>11</v>
      </c>
      <c r="E4" s="22"/>
      <c r="F4" s="4" t="s">
        <v>22</v>
      </c>
      <c r="G4" s="23">
        <f>AVERAGE(B6:B105)</f>
        <v>85.607700770375658</v>
      </c>
      <c r="N4" s="6" t="s">
        <v>34</v>
      </c>
      <c r="O4" s="6" t="s">
        <v>35</v>
      </c>
      <c r="P4" s="6" t="s">
        <v>37</v>
      </c>
      <c r="Q4" s="6" t="s">
        <v>36</v>
      </c>
    </row>
    <row r="5" spans="1:21">
      <c r="B5" s="6"/>
      <c r="C5" s="9"/>
      <c r="D5" s="9"/>
      <c r="E5" s="9"/>
      <c r="N5" s="6"/>
    </row>
    <row r="6" spans="1:21">
      <c r="A6">
        <v>1</v>
      </c>
      <c r="B6" s="12">
        <f t="shared" ref="B6:B25" si="0">Q6</f>
        <v>99.85848934183737</v>
      </c>
      <c r="C6" s="16" t="str">
        <f>IF(Data!G6&lt;&gt;0,Data!G6,"")</f>
        <v>A</v>
      </c>
      <c r="D6" s="16">
        <f>IF(Data!H6&lt;&gt;0,Data!H6,"")</f>
        <v>1</v>
      </c>
      <c r="E6" s="9"/>
      <c r="F6" s="5" t="s">
        <v>23</v>
      </c>
      <c r="G6" s="12">
        <f>MAX(B6:B105)</f>
        <v>99.85848934183737</v>
      </c>
      <c r="N6" s="18">
        <f>IF(Data!C6&gt;0,MIN(4,Data!C6/Data!D6/SQRT(Data!E6/20)),"")</f>
        <v>2</v>
      </c>
      <c r="O6" s="19">
        <f>IF(Data!C6&gt;0,1/SQRT(2*3.1416)*EXP(-N6*N6/2),"")</f>
        <v>5.3990903386115965E-2</v>
      </c>
      <c r="P6" s="19">
        <f>IF(Data!C6,O6-N6*(1-NORMSDIST(N6)),"")</f>
        <v>8.4906394897573262E-3</v>
      </c>
      <c r="Q6" s="20">
        <f>IF(Data!C6&gt;0,(1-Data!D6*SQRT(Data!E6/20)*P6/Data!F6)*100,"")</f>
        <v>99.85848934183737</v>
      </c>
      <c r="U6" s="12"/>
    </row>
    <row r="7" spans="1:21">
      <c r="A7">
        <v>2</v>
      </c>
      <c r="B7" s="12">
        <f t="shared" si="0"/>
        <v>65.861841686386128</v>
      </c>
      <c r="C7" s="16" t="str">
        <f>IF(Data!G7&lt;&gt;0,Data!G7,"")</f>
        <v>C</v>
      </c>
      <c r="D7" s="16">
        <f>IF(Data!H7&lt;&gt;0,Data!H7,"")</f>
        <v>3</v>
      </c>
      <c r="E7" s="9"/>
      <c r="N7" s="18">
        <f>IF(Data!C7&gt;0,MIN(4,Data!C7/Data!D7/SQRT(Data!E7/20)),"")</f>
        <v>0.83189033080770292</v>
      </c>
      <c r="O7" s="19">
        <f>IF(Data!C7&gt;0,1/SQRT(2*3.1416)*EXP(-N7*N7/2),"")</f>
        <v>0.2822504550680584</v>
      </c>
      <c r="P7" s="19">
        <f>IF(Data!C7,O7-N7*(1-NORMSDIST(N7)),"")</f>
        <v>0.11359681525071191</v>
      </c>
      <c r="Q7" s="20">
        <f>IF(Data!C7&gt;0,(1-Data!D7*SQRT(Data!E7/20)*P7/Data!F7)*100,"")</f>
        <v>65.861841686386128</v>
      </c>
      <c r="U7" s="12"/>
    </row>
    <row r="8" spans="1:21">
      <c r="A8">
        <v>3</v>
      </c>
      <c r="B8" s="12">
        <f t="shared" si="0"/>
        <v>98.775859159271917</v>
      </c>
      <c r="C8" s="16" t="str">
        <f>IF(Data!G8&lt;&gt;0,Data!G8,"")</f>
        <v>A</v>
      </c>
      <c r="D8" s="16">
        <f>IF(Data!H8&lt;&gt;0,Data!H8,"")</f>
        <v>2</v>
      </c>
      <c r="E8" s="9"/>
      <c r="F8" s="5" t="s">
        <v>24</v>
      </c>
      <c r="G8" s="12">
        <f>MIN(B6:B105)</f>
        <v>65.861841686386128</v>
      </c>
      <c r="N8" s="18">
        <f>IF(Data!C8&gt;0,MIN(4,Data!C8/Data!D8/SQRT(Data!E8/20)),"")</f>
        <v>1.5825406588354591</v>
      </c>
      <c r="O8" s="19">
        <f>IF(Data!C8&gt;0,1/SQRT(2*3.1416)*EXP(-N8*N8/2),"")</f>
        <v>0.11404557031528291</v>
      </c>
      <c r="P8" s="19">
        <f>IF(Data!C8,O8-N8*(1-NORMSDIST(N8)),"")</f>
        <v>2.421565815741511E-2</v>
      </c>
      <c r="Q8" s="20">
        <f>IF(Data!C8&gt;0,(1-Data!D8*SQRT(Data!E8/20)*P8/Data!F8)*100,"")</f>
        <v>98.775859159271917</v>
      </c>
      <c r="U8" s="12"/>
    </row>
    <row r="9" spans="1:21">
      <c r="A9">
        <v>4</v>
      </c>
      <c r="B9" s="12">
        <f t="shared" si="0"/>
        <v>75.087806447255019</v>
      </c>
      <c r="C9" s="16" t="str">
        <f>IF(Data!G9&lt;&gt;0,Data!G9,"")</f>
        <v>B</v>
      </c>
      <c r="D9" s="16">
        <f>IF(Data!H9&lt;&gt;0,Data!H9,"")</f>
        <v>2</v>
      </c>
      <c r="N9" s="18">
        <f>IF(Data!C9&gt;0,MIN(4,Data!C9/Data!D9/SQRT(Data!E9/20)),"")</f>
        <v>1.3182668485305813</v>
      </c>
      <c r="O9" s="19">
        <f>IF(Data!C9&gt;0,1/SQRT(2*3.1416)*EXP(-N9*N9/2),"")</f>
        <v>0.16731894388283283</v>
      </c>
      <c r="P9" s="19">
        <f>IF(Data!C9,O9-N9*(1-NORMSDIST(N9)),"")</f>
        <v>4.3787891846348001E-2</v>
      </c>
      <c r="Q9" s="20">
        <f>IF(Data!C9&gt;0,(1-Data!D9*SQRT(Data!E9/20)*P9/Data!F9)*100,"")</f>
        <v>75.087806447255019</v>
      </c>
      <c r="U9" s="12"/>
    </row>
    <row r="10" spans="1:21">
      <c r="A10">
        <v>5</v>
      </c>
      <c r="B10" s="12">
        <f t="shared" si="0"/>
        <v>88.454507217127855</v>
      </c>
      <c r="C10" s="16" t="str">
        <f>IF(Data!G10&lt;&gt;0,Data!G10,"")</f>
        <v>C</v>
      </c>
      <c r="D10" s="16">
        <f>IF(Data!H10&lt;&gt;0,Data!H10,"")</f>
        <v>3</v>
      </c>
      <c r="N10" s="18">
        <f>IF(Data!C10&gt;0,MIN(4,Data!C10/Data!D10/SQRT(Data!E10/20)),"")</f>
        <v>1.126872339638022</v>
      </c>
      <c r="O10" s="19">
        <f>IF(Data!C10&gt;0,1/SQRT(2*3.1416)*EXP(-N10*N10/2),"")</f>
        <v>0.21143020449602384</v>
      </c>
      <c r="P10" s="19">
        <f>IF(Data!C10,O10-N10*(1-NORMSDIST(N10)),"")</f>
        <v>6.5051482322545151E-2</v>
      </c>
      <c r="Q10" s="20">
        <f>IF(Data!C10&gt;0,(1-Data!D10*SQRT(Data!E10/20)*P10/Data!F10)*100,"")</f>
        <v>88.454507217127855</v>
      </c>
      <c r="U10" s="12"/>
    </row>
    <row r="11" spans="1:21">
      <c r="A11">
        <v>6</v>
      </c>
      <c r="B11" s="12" t="str">
        <f t="shared" si="0"/>
        <v/>
      </c>
      <c r="C11" s="16" t="str">
        <f>IF(Data!G11&lt;&gt;0,Data!G11,"")</f>
        <v/>
      </c>
      <c r="D11" s="16" t="str">
        <f>IF(Data!H11&lt;&gt;0,Data!H11,"")</f>
        <v/>
      </c>
      <c r="N11" s="18" t="str">
        <f>IF(Data!C11&gt;0,MIN(4,Data!C11/Data!D11/SQRT(Data!E11/20)),"")</f>
        <v/>
      </c>
      <c r="O11" s="19" t="str">
        <f>IF(Data!C11&gt;0,1/SQRT(2*3.1416)*EXP(-N11*N11/2),"")</f>
        <v/>
      </c>
      <c r="P11" s="19" t="str">
        <f>IF(Data!C11,O11-N11*(1-NORMSDIST(N11)),"")</f>
        <v/>
      </c>
      <c r="Q11" s="20" t="str">
        <f>IF(Data!C11&gt;0,(1-Data!D11*SQRT(Data!E11/20)*P11/Data!F11)*100,"")</f>
        <v/>
      </c>
      <c r="U11" s="12" t="str">
        <f>IF(Data!C11&gt;0,(NORMSDIST(Data!C11/Data!D11/SQRT(Data!E11/20))*100),"")</f>
        <v/>
      </c>
    </row>
    <row r="12" spans="1:21">
      <c r="A12">
        <v>7</v>
      </c>
      <c r="B12" s="12" t="str">
        <f t="shared" si="0"/>
        <v/>
      </c>
      <c r="C12" s="16" t="str">
        <f>IF(Data!G12&lt;&gt;0,Data!G12,"")</f>
        <v/>
      </c>
      <c r="D12" s="16" t="str">
        <f>IF(Data!H12&lt;&gt;0,Data!H12,"")</f>
        <v/>
      </c>
      <c r="N12" s="18" t="str">
        <f>IF(Data!C12&gt;0,MIN(4,Data!C12/Data!D12/SQRT(Data!E12/20)),"")</f>
        <v/>
      </c>
      <c r="O12" s="19" t="str">
        <f>IF(Data!C12&gt;0,1/SQRT(2*3.1416)*EXP(-N12*N12/2),"")</f>
        <v/>
      </c>
      <c r="P12" s="19" t="str">
        <f>IF(Data!C12,O12-N12*(1-NORMSDIST(N12)),"")</f>
        <v/>
      </c>
      <c r="Q12" s="20" t="str">
        <f>IF(Data!C12&gt;0,(1-Data!D12*SQRT(Data!E12/20)*P12/Data!F12)*100,"")</f>
        <v/>
      </c>
      <c r="U12" s="12" t="str">
        <f>IF(Data!C12&gt;0,(NORMSDIST(Data!C12/Data!D12/SQRT(Data!E12/20))*100),"")</f>
        <v/>
      </c>
    </row>
    <row r="13" spans="1:21">
      <c r="A13">
        <v>8</v>
      </c>
      <c r="B13" s="12" t="str">
        <f t="shared" si="0"/>
        <v/>
      </c>
      <c r="C13" s="16" t="str">
        <f>IF(Data!G13&lt;&gt;0,Data!G13,"")</f>
        <v/>
      </c>
      <c r="D13" s="16" t="str">
        <f>IF(Data!H13&lt;&gt;0,Data!H13,"")</f>
        <v/>
      </c>
      <c r="N13" s="18" t="str">
        <f>IF(Data!C13&gt;0,MIN(4,Data!C13/Data!D13/SQRT(Data!E13/20)),"")</f>
        <v/>
      </c>
      <c r="O13" s="19" t="str">
        <f>IF(Data!C13&gt;0,1/SQRT(2*3.1416)*EXP(-N13*N13/2),"")</f>
        <v/>
      </c>
      <c r="P13" s="19" t="str">
        <f>IF(Data!C13,O13-N13*(1-NORMSDIST(N13)),"")</f>
        <v/>
      </c>
      <c r="Q13" s="20" t="str">
        <f>IF(Data!C13&gt;0,(1-Data!D13*SQRT(Data!E13/20)*P13/Data!F13)*100,"")</f>
        <v/>
      </c>
      <c r="U13" s="12" t="str">
        <f>IF(Data!C13&gt;0,(NORMSDIST(Data!C13/Data!D13/SQRT(Data!E13/20))*100),"")</f>
        <v/>
      </c>
    </row>
    <row r="14" spans="1:21">
      <c r="A14">
        <v>9</v>
      </c>
      <c r="B14" s="12" t="str">
        <f t="shared" si="0"/>
        <v/>
      </c>
      <c r="C14" s="16" t="str">
        <f>IF(Data!G14&lt;&gt;0,Data!G14,"")</f>
        <v/>
      </c>
      <c r="D14" s="16" t="str">
        <f>IF(Data!H14&lt;&gt;0,Data!H14,"")</f>
        <v/>
      </c>
      <c r="N14" s="18" t="str">
        <f>IF(Data!C14&gt;0,MIN(4,Data!C14/Data!D14/SQRT(Data!E14/20)),"")</f>
        <v/>
      </c>
      <c r="O14" s="19" t="str">
        <f>IF(Data!C14&gt;0,1/SQRT(2*3.1416)*EXP(-N14*N14/2),"")</f>
        <v/>
      </c>
      <c r="P14" s="19" t="str">
        <f>IF(Data!C14,O14-N14*(1-NORMSDIST(N14)),"")</f>
        <v/>
      </c>
      <c r="Q14" s="20" t="str">
        <f>IF(Data!C14&gt;0,(1-Data!D14*SQRT(Data!E14/20)*P14/Data!F14)*100,"")</f>
        <v/>
      </c>
      <c r="U14" s="12" t="str">
        <f>IF(Data!C14&gt;0,(NORMSDIST(Data!C14/Data!D14/SQRT(Data!E14/20))*100),"")</f>
        <v/>
      </c>
    </row>
    <row r="15" spans="1:21">
      <c r="A15">
        <v>10</v>
      </c>
      <c r="B15" s="12" t="str">
        <f t="shared" si="0"/>
        <v/>
      </c>
      <c r="C15" s="16" t="str">
        <f>IF(Data!G15&lt;&gt;0,Data!G15,"")</f>
        <v/>
      </c>
      <c r="D15" s="16" t="str">
        <f>IF(Data!H15&lt;&gt;0,Data!H15,"")</f>
        <v/>
      </c>
      <c r="N15" s="18" t="str">
        <f>IF(Data!C15&gt;0,MIN(4,Data!C15/Data!D15/SQRT(Data!E15/20)),"")</f>
        <v/>
      </c>
      <c r="O15" s="19" t="str">
        <f>IF(Data!C15&gt;0,1/SQRT(2*3.1416)*EXP(-N15*N15/2),"")</f>
        <v/>
      </c>
      <c r="P15" s="19" t="str">
        <f>IF(Data!C15,O15-N15*(1-NORMSDIST(N15)),"")</f>
        <v/>
      </c>
      <c r="Q15" s="20" t="str">
        <f>IF(Data!C15&gt;0,(1-Data!D15*SQRT(Data!E15/20)*P15/Data!F15)*100,"")</f>
        <v/>
      </c>
      <c r="U15" s="12" t="str">
        <f>IF(Data!C15&gt;0,(NORMSDIST(Data!C15/Data!D15/SQRT(Data!E15/20))*100),"")</f>
        <v/>
      </c>
    </row>
    <row r="16" spans="1:21">
      <c r="A16">
        <v>11</v>
      </c>
      <c r="B16" s="12" t="str">
        <f t="shared" si="0"/>
        <v/>
      </c>
      <c r="C16" s="16" t="str">
        <f>IF(Data!G16&lt;&gt;0,Data!G16,"")</f>
        <v/>
      </c>
      <c r="D16" s="16" t="str">
        <f>IF(Data!H16&lt;&gt;0,Data!H16,"")</f>
        <v/>
      </c>
      <c r="N16" s="18" t="str">
        <f>IF(Data!C16&gt;0,MIN(4,Data!C16/Data!D16/SQRT(Data!E16/20)),"")</f>
        <v/>
      </c>
      <c r="O16" s="19" t="str">
        <f>IF(Data!C16&gt;0,1/SQRT(2*3.1416)*EXP(-N16*N16/2),"")</f>
        <v/>
      </c>
      <c r="P16" s="19" t="str">
        <f>IF(Data!C16,O16-N16*(1-NORMSDIST(N16)),"")</f>
        <v/>
      </c>
      <c r="Q16" s="20" t="str">
        <f>IF(Data!C16&gt;0,(1-Data!D16*SQRT(Data!E16/20)*P16/Data!F16)*100,"")</f>
        <v/>
      </c>
      <c r="U16" s="12" t="str">
        <f>IF(Data!C16&gt;0,(NORMSDIST(Data!C16/Data!D16/SQRT(Data!E16/20))*100),"")</f>
        <v/>
      </c>
    </row>
    <row r="17" spans="1:21">
      <c r="A17">
        <v>12</v>
      </c>
      <c r="B17" s="12" t="str">
        <f t="shared" si="0"/>
        <v/>
      </c>
      <c r="C17" s="16" t="str">
        <f>IF(Data!G17&lt;&gt;0,Data!G17,"")</f>
        <v/>
      </c>
      <c r="D17" s="16" t="str">
        <f>IF(Data!H17&lt;&gt;0,Data!H17,"")</f>
        <v/>
      </c>
      <c r="N17" s="18" t="str">
        <f>IF(Data!C17&gt;0,MIN(4,Data!C17/Data!D17/SQRT(Data!E17/20)),"")</f>
        <v/>
      </c>
      <c r="O17" s="19" t="str">
        <f>IF(Data!C17&gt;0,1/SQRT(2*3.1416)*EXP(-N17*N17/2),"")</f>
        <v/>
      </c>
      <c r="P17" s="19" t="str">
        <f>IF(Data!C17,O17-N17*(1-NORMSDIST(N17)),"")</f>
        <v/>
      </c>
      <c r="Q17" s="20" t="str">
        <f>IF(Data!C17&gt;0,(1-Data!D17*SQRT(Data!E17/20)*P17/Data!F17)*100,"")</f>
        <v/>
      </c>
      <c r="U17" s="12" t="str">
        <f>IF(Data!C17&gt;0,(NORMSDIST(Data!C17/Data!D17/SQRT(Data!E17/20))*100),"")</f>
        <v/>
      </c>
    </row>
    <row r="18" spans="1:21">
      <c r="A18">
        <v>13</v>
      </c>
      <c r="B18" s="12" t="str">
        <f t="shared" si="0"/>
        <v/>
      </c>
      <c r="C18" s="16" t="str">
        <f>IF(Data!G18&lt;&gt;0,Data!G18,"")</f>
        <v/>
      </c>
      <c r="D18" s="16" t="str">
        <f>IF(Data!H18&lt;&gt;0,Data!H18,"")</f>
        <v/>
      </c>
      <c r="N18" s="18" t="str">
        <f>IF(Data!C18&gt;0,MIN(4,Data!C18/Data!D18/SQRT(Data!E18/20)),"")</f>
        <v/>
      </c>
      <c r="O18" s="19" t="str">
        <f>IF(Data!C18&gt;0,1/SQRT(2*3.1416)*EXP(-N18*N18/2),"")</f>
        <v/>
      </c>
      <c r="P18" s="19" t="str">
        <f>IF(Data!C18,O18-N18*(1-NORMSDIST(N18)),"")</f>
        <v/>
      </c>
      <c r="Q18" s="20" t="str">
        <f>IF(Data!C18&gt;0,(1-Data!D18*SQRT(Data!E18/20)*P18/Data!F18)*100,"")</f>
        <v/>
      </c>
      <c r="U18" s="12" t="str">
        <f>IF(Data!C18&gt;0,(NORMSDIST(Data!C18/Data!D18/SQRT(Data!E18/20))*100),"")</f>
        <v/>
      </c>
    </row>
    <row r="19" spans="1:21">
      <c r="A19">
        <v>14</v>
      </c>
      <c r="B19" s="12" t="str">
        <f t="shared" si="0"/>
        <v/>
      </c>
      <c r="C19" s="16" t="str">
        <f>IF(Data!G19&lt;&gt;0,Data!G19,"")</f>
        <v/>
      </c>
      <c r="D19" s="16" t="str">
        <f>IF(Data!H19&lt;&gt;0,Data!H19,"")</f>
        <v/>
      </c>
      <c r="N19" s="18" t="str">
        <f>IF(Data!C19&gt;0,MIN(4,Data!C19/Data!D19/SQRT(Data!E19/20)),"")</f>
        <v/>
      </c>
      <c r="O19" s="19" t="str">
        <f>IF(Data!C19&gt;0,1/SQRT(2*3.1416)*EXP(-N19*N19/2),"")</f>
        <v/>
      </c>
      <c r="P19" s="19" t="str">
        <f>IF(Data!C19,O19-N19*(1-NORMSDIST(N19)),"")</f>
        <v/>
      </c>
      <c r="Q19" s="20" t="str">
        <f>IF(Data!C19&gt;0,(1-Data!D19*SQRT(Data!E19/20)*P19/Data!F19)*100,"")</f>
        <v/>
      </c>
      <c r="U19" s="12" t="str">
        <f>IF(Data!C19&gt;0,(NORMSDIST(Data!C19/Data!D19/SQRT(Data!E19/20))*100),"")</f>
        <v/>
      </c>
    </row>
    <row r="20" spans="1:21">
      <c r="A20">
        <v>15</v>
      </c>
      <c r="B20" s="12" t="str">
        <f t="shared" si="0"/>
        <v/>
      </c>
      <c r="C20" s="16" t="str">
        <f>IF(Data!G20&lt;&gt;0,Data!G20,"")</f>
        <v/>
      </c>
      <c r="D20" s="16" t="str">
        <f>IF(Data!H20&lt;&gt;0,Data!H20,"")</f>
        <v/>
      </c>
      <c r="N20" s="18" t="str">
        <f>IF(Data!C20&gt;0,MIN(4,Data!C20/Data!D20/SQRT(Data!E20/20)),"")</f>
        <v/>
      </c>
      <c r="O20" s="19" t="str">
        <f>IF(Data!C20&gt;0,1/SQRT(2*3.1416)*EXP(-N20*N20/2),"")</f>
        <v/>
      </c>
      <c r="P20" s="19" t="str">
        <f>IF(Data!C20,O20-N20*(1-NORMSDIST(N20)),"")</f>
        <v/>
      </c>
      <c r="Q20" s="20" t="str">
        <f>IF(Data!C20&gt;0,(1-Data!D20*SQRT(Data!E20/20)*P20/Data!F20)*100,"")</f>
        <v/>
      </c>
      <c r="U20" s="12" t="str">
        <f>IF(Data!C20&gt;0,(NORMSDIST(Data!C20/Data!D20/SQRT(Data!E20/20))*100),"")</f>
        <v/>
      </c>
    </row>
    <row r="21" spans="1:21">
      <c r="A21">
        <v>16</v>
      </c>
      <c r="B21" s="12" t="str">
        <f t="shared" si="0"/>
        <v/>
      </c>
      <c r="C21" s="16" t="str">
        <f>IF(Data!G21&lt;&gt;0,Data!G21,"")</f>
        <v/>
      </c>
      <c r="D21" s="16" t="str">
        <f>IF(Data!H21&lt;&gt;0,Data!H21,"")</f>
        <v/>
      </c>
      <c r="N21" s="18" t="str">
        <f>IF(Data!C21&gt;0,MIN(4,Data!C21/Data!D21/SQRT(Data!E21/20)),"")</f>
        <v/>
      </c>
      <c r="O21" s="19" t="str">
        <f>IF(Data!C21&gt;0,1/SQRT(2*3.1416)*EXP(-N21*N21/2),"")</f>
        <v/>
      </c>
      <c r="P21" s="19" t="str">
        <f>IF(Data!C21,O21-N21*(1-NORMSDIST(N21)),"")</f>
        <v/>
      </c>
      <c r="Q21" s="20" t="str">
        <f>IF(Data!C21&gt;0,(1-Data!D21*SQRT(Data!E21/20)*P21/Data!F21)*100,"")</f>
        <v/>
      </c>
      <c r="U21" s="12" t="str">
        <f>IF(Data!C21&gt;0,(NORMSDIST(Data!C21/Data!D21/SQRT(Data!E21/20))*100),"")</f>
        <v/>
      </c>
    </row>
    <row r="22" spans="1:21">
      <c r="A22">
        <v>17</v>
      </c>
      <c r="B22" s="12" t="str">
        <f t="shared" si="0"/>
        <v/>
      </c>
      <c r="C22" s="16" t="str">
        <f>IF(Data!G22&lt;&gt;0,Data!G22,"")</f>
        <v/>
      </c>
      <c r="D22" s="16" t="str">
        <f>IF(Data!H22&lt;&gt;0,Data!H22,"")</f>
        <v/>
      </c>
      <c r="N22" s="18" t="str">
        <f>IF(Data!C22&gt;0,MIN(4,Data!C22/Data!D22/SQRT(Data!E22/20)),"")</f>
        <v/>
      </c>
      <c r="O22" s="19" t="str">
        <f>IF(Data!C22&gt;0,1/SQRT(2*3.1416)*EXP(-N22*N22/2),"")</f>
        <v/>
      </c>
      <c r="P22" s="19" t="str">
        <f>IF(Data!C22,O22-N22*(1-NORMSDIST(N22)),"")</f>
        <v/>
      </c>
      <c r="Q22" s="20" t="str">
        <f>IF(Data!C22&gt;0,(1-Data!D22*SQRT(Data!E22/20)*P22/Data!F22)*100,"")</f>
        <v/>
      </c>
      <c r="U22" s="12" t="str">
        <f>IF(Data!C22&gt;0,(NORMSDIST(Data!C22/Data!D22/SQRT(Data!E22/20))*100),"")</f>
        <v/>
      </c>
    </row>
    <row r="23" spans="1:21">
      <c r="A23">
        <v>18</v>
      </c>
      <c r="B23" s="12" t="str">
        <f t="shared" si="0"/>
        <v/>
      </c>
      <c r="C23" s="16" t="str">
        <f>IF(Data!G23&lt;&gt;0,Data!G23,"")</f>
        <v/>
      </c>
      <c r="D23" s="16" t="str">
        <f>IF(Data!H23&lt;&gt;0,Data!H23,"")</f>
        <v/>
      </c>
      <c r="N23" s="18" t="str">
        <f>IF(Data!C23&gt;0,MIN(4,Data!C23/Data!D23/SQRT(Data!E23/20)),"")</f>
        <v/>
      </c>
      <c r="O23" s="19" t="str">
        <f>IF(Data!C23&gt;0,1/SQRT(2*3.1416)*EXP(-N23*N23/2),"")</f>
        <v/>
      </c>
      <c r="P23" s="19" t="str">
        <f>IF(Data!C23,O23-N23*(1-NORMSDIST(N23)),"")</f>
        <v/>
      </c>
      <c r="Q23" s="20" t="str">
        <f>IF(Data!C23&gt;0,(1-Data!D23*SQRT(Data!E23/20)*P23/Data!F23)*100,"")</f>
        <v/>
      </c>
      <c r="U23" s="12" t="str">
        <f>IF(Data!C23&gt;0,(NORMSDIST(Data!C23/Data!D23/SQRT(Data!E23/20))*100),"")</f>
        <v/>
      </c>
    </row>
    <row r="24" spans="1:21">
      <c r="A24">
        <v>19</v>
      </c>
      <c r="B24" s="12" t="str">
        <f t="shared" si="0"/>
        <v/>
      </c>
      <c r="C24" s="16" t="str">
        <f>IF(Data!G24&lt;&gt;0,Data!G24,"")</f>
        <v/>
      </c>
      <c r="D24" s="16" t="str">
        <f>IF(Data!H24&lt;&gt;0,Data!H24,"")</f>
        <v/>
      </c>
      <c r="N24" s="18" t="str">
        <f>IF(Data!C24&gt;0,MIN(4,Data!C24/Data!D24/SQRT(Data!E24/20)),"")</f>
        <v/>
      </c>
      <c r="O24" s="19" t="str">
        <f>IF(Data!C24&gt;0,1/SQRT(2*3.1416)*EXP(-N24*N24/2),"")</f>
        <v/>
      </c>
      <c r="P24" s="19" t="str">
        <f>IF(Data!C24,O24-N24*(1-NORMSDIST(N24)),"")</f>
        <v/>
      </c>
      <c r="Q24" s="20" t="str">
        <f>IF(Data!C24&gt;0,(1-Data!D24*SQRT(Data!E24/20)*P24/Data!F24)*100,"")</f>
        <v/>
      </c>
      <c r="U24" s="12" t="str">
        <f>IF(Data!C24&gt;0,(NORMSDIST(Data!C24/Data!D24/SQRT(Data!E24/20))*100),"")</f>
        <v/>
      </c>
    </row>
    <row r="25" spans="1:21">
      <c r="A25">
        <v>20</v>
      </c>
      <c r="B25" s="12" t="str">
        <f t="shared" si="0"/>
        <v/>
      </c>
      <c r="C25" s="16" t="str">
        <f>IF(Data!G25&lt;&gt;0,Data!G25,"")</f>
        <v/>
      </c>
      <c r="D25" s="16" t="str">
        <f>IF(Data!H25&lt;&gt;0,Data!H25,"")</f>
        <v/>
      </c>
      <c r="N25" s="18" t="str">
        <f>IF(Data!C25&gt;0,MIN(4,Data!C25/Data!D25/SQRT(Data!E25/20)),"")</f>
        <v/>
      </c>
      <c r="O25" s="19" t="str">
        <f>IF(Data!C25&gt;0,1/SQRT(2*3.1416)*EXP(-N25*N25/2),"")</f>
        <v/>
      </c>
      <c r="P25" s="19" t="str">
        <f>IF(Data!C25,O25-N25*(1-NORMSDIST(N25)),"")</f>
        <v/>
      </c>
      <c r="Q25" s="20" t="str">
        <f>IF(Data!C25&gt;0,(1-Data!D25*SQRT(Data!E25/20)*P25/Data!F25)*100,"")</f>
        <v/>
      </c>
      <c r="U25" s="12" t="str">
        <f>IF(Data!C25&gt;0,(NORMSDIST(Data!C25/Data!D25/SQRT(Data!E25/20))*100),"")</f>
        <v/>
      </c>
    </row>
    <row r="26" spans="1:21">
      <c r="B26" s="12"/>
      <c r="C26" s="16"/>
      <c r="D26" s="16"/>
      <c r="N26" s="18"/>
      <c r="O26" s="19"/>
      <c r="P26" s="19"/>
      <c r="Q26" s="20"/>
      <c r="U26" s="12"/>
    </row>
    <row r="27" spans="1:21">
      <c r="B27" s="12"/>
      <c r="C27" s="16"/>
      <c r="D27" s="16"/>
      <c r="N27" s="18"/>
      <c r="O27" s="19"/>
      <c r="P27" s="19"/>
      <c r="Q27" s="20"/>
      <c r="U27" s="12"/>
    </row>
    <row r="28" spans="1:21">
      <c r="B28" s="12"/>
      <c r="C28" s="16"/>
      <c r="D28" s="16"/>
      <c r="N28" s="18"/>
      <c r="O28" s="19"/>
      <c r="P28" s="19"/>
      <c r="Q28" s="20"/>
      <c r="U28" s="12"/>
    </row>
    <row r="29" spans="1:21">
      <c r="B29" s="12"/>
      <c r="C29" s="16"/>
      <c r="D29" s="16"/>
      <c r="N29" s="18"/>
      <c r="O29" s="19"/>
      <c r="P29" s="19"/>
      <c r="Q29" s="20"/>
      <c r="U29" s="12"/>
    </row>
    <row r="30" spans="1:21">
      <c r="B30" s="12"/>
      <c r="C30" s="16"/>
      <c r="D30" s="16"/>
      <c r="N30" s="18"/>
      <c r="O30" s="19"/>
      <c r="P30" s="19"/>
      <c r="Q30" s="20"/>
      <c r="U30" s="12"/>
    </row>
    <row r="31" spans="1:21">
      <c r="B31" s="12"/>
      <c r="C31" s="16"/>
      <c r="D31" s="16"/>
      <c r="N31" s="18"/>
      <c r="O31" s="19"/>
      <c r="P31" s="19"/>
      <c r="Q31" s="20"/>
      <c r="U31" s="12"/>
    </row>
    <row r="32" spans="1:21">
      <c r="B32" s="12"/>
      <c r="C32" s="16"/>
      <c r="D32" s="16"/>
      <c r="N32" s="18"/>
      <c r="O32" s="19"/>
      <c r="P32" s="19"/>
      <c r="Q32" s="20"/>
      <c r="U32" s="12"/>
    </row>
    <row r="33" spans="2:21">
      <c r="B33" s="12"/>
      <c r="C33" s="16"/>
      <c r="D33" s="16"/>
      <c r="N33" s="18"/>
      <c r="O33" s="19"/>
      <c r="P33" s="19"/>
      <c r="Q33" s="20"/>
      <c r="U33" s="12"/>
    </row>
    <row r="34" spans="2:21">
      <c r="B34" s="12"/>
      <c r="C34" s="16"/>
      <c r="D34" s="16"/>
      <c r="N34" s="18"/>
      <c r="O34" s="19"/>
      <c r="P34" s="19"/>
      <c r="Q34" s="20"/>
      <c r="U34" s="12"/>
    </row>
    <row r="35" spans="2:21">
      <c r="B35" s="12"/>
      <c r="C35" s="16"/>
      <c r="D35" s="16"/>
      <c r="N35" s="18"/>
      <c r="O35" s="19"/>
      <c r="P35" s="19"/>
      <c r="Q35" s="20"/>
      <c r="U35" s="12"/>
    </row>
    <row r="36" spans="2:21">
      <c r="B36" s="12"/>
      <c r="C36" s="16"/>
      <c r="D36" s="16"/>
      <c r="N36" s="18"/>
      <c r="O36" s="19"/>
      <c r="P36" s="19"/>
      <c r="Q36" s="20"/>
      <c r="U36" s="12"/>
    </row>
    <row r="37" spans="2:21">
      <c r="B37" s="12"/>
      <c r="C37" s="16"/>
      <c r="D37" s="16"/>
      <c r="N37" s="18"/>
      <c r="O37" s="19"/>
      <c r="P37" s="19"/>
      <c r="Q37" s="20"/>
      <c r="U37" s="12"/>
    </row>
    <row r="38" spans="2:21">
      <c r="B38" s="12"/>
      <c r="C38" s="16"/>
      <c r="D38" s="16"/>
      <c r="N38" s="18"/>
      <c r="O38" s="19"/>
      <c r="P38" s="19"/>
      <c r="Q38" s="20"/>
      <c r="U38" s="12"/>
    </row>
    <row r="39" spans="2:21">
      <c r="B39" s="12"/>
      <c r="C39" s="16"/>
      <c r="D39" s="16"/>
      <c r="N39" s="18"/>
      <c r="O39" s="19"/>
      <c r="P39" s="19"/>
      <c r="Q39" s="20"/>
      <c r="U39" s="12"/>
    </row>
    <row r="40" spans="2:21">
      <c r="B40" s="12"/>
      <c r="C40" s="16"/>
      <c r="D40" s="16"/>
      <c r="N40" s="18"/>
      <c r="O40" s="19"/>
      <c r="P40" s="19"/>
      <c r="Q40" s="20"/>
      <c r="U40" s="12"/>
    </row>
    <row r="41" spans="2:21">
      <c r="B41" s="12"/>
      <c r="C41" s="16"/>
      <c r="D41" s="16"/>
      <c r="N41" s="18"/>
      <c r="O41" s="19"/>
      <c r="P41" s="19"/>
      <c r="Q41" s="20"/>
      <c r="U41" s="12"/>
    </row>
    <row r="42" spans="2:21">
      <c r="B42" s="12"/>
      <c r="C42" s="16"/>
      <c r="D42" s="16"/>
      <c r="N42" s="18"/>
      <c r="O42" s="19"/>
      <c r="P42" s="19"/>
      <c r="Q42" s="20"/>
      <c r="U42" s="12"/>
    </row>
    <row r="43" spans="2:21">
      <c r="B43" s="12"/>
      <c r="C43" s="16"/>
      <c r="D43" s="16"/>
      <c r="N43" s="18"/>
      <c r="O43" s="19"/>
      <c r="P43" s="19"/>
      <c r="Q43" s="20"/>
      <c r="U43" s="12"/>
    </row>
    <row r="44" spans="2:21">
      <c r="B44" s="12"/>
      <c r="C44" s="16"/>
      <c r="D44" s="16"/>
      <c r="N44" s="18"/>
      <c r="O44" s="19"/>
      <c r="P44" s="19"/>
      <c r="Q44" s="20"/>
      <c r="U44" s="12"/>
    </row>
    <row r="45" spans="2:21">
      <c r="B45" s="12"/>
      <c r="C45" s="16"/>
      <c r="D45" s="16"/>
      <c r="N45" s="18"/>
      <c r="O45" s="19"/>
      <c r="P45" s="19"/>
      <c r="Q45" s="20"/>
      <c r="U45" s="12"/>
    </row>
    <row r="46" spans="2:21">
      <c r="B46" s="12"/>
      <c r="C46" s="16"/>
      <c r="D46" s="16"/>
      <c r="N46" s="18"/>
      <c r="O46" s="19"/>
      <c r="P46" s="19"/>
      <c r="Q46" s="20"/>
      <c r="U46" s="12"/>
    </row>
    <row r="47" spans="2:21">
      <c r="B47" s="12"/>
      <c r="C47" s="16"/>
      <c r="D47" s="16"/>
      <c r="N47" s="18"/>
      <c r="O47" s="19"/>
      <c r="P47" s="19"/>
      <c r="Q47" s="20"/>
      <c r="U47" s="12"/>
    </row>
    <row r="48" spans="2:21">
      <c r="B48" s="12"/>
      <c r="C48" s="16"/>
      <c r="D48" s="16"/>
      <c r="N48" s="18"/>
      <c r="O48" s="19"/>
      <c r="P48" s="19"/>
      <c r="Q48" s="20"/>
      <c r="U48" s="12"/>
    </row>
    <row r="49" spans="2:21">
      <c r="B49" s="12"/>
      <c r="C49" s="16"/>
      <c r="D49" s="16"/>
      <c r="N49" s="18"/>
      <c r="O49" s="19"/>
      <c r="P49" s="19"/>
      <c r="Q49" s="20"/>
      <c r="U49" s="12"/>
    </row>
    <row r="50" spans="2:21">
      <c r="B50" s="12"/>
      <c r="C50" s="16"/>
      <c r="D50" s="16"/>
      <c r="N50" s="18"/>
      <c r="O50" s="19"/>
      <c r="P50" s="19"/>
      <c r="Q50" s="20"/>
      <c r="U50" s="12"/>
    </row>
    <row r="51" spans="2:21">
      <c r="B51" s="12"/>
      <c r="C51" s="16"/>
      <c r="D51" s="16"/>
      <c r="N51" s="18"/>
      <c r="O51" s="19"/>
      <c r="P51" s="19"/>
      <c r="Q51" s="20"/>
      <c r="U51" s="12"/>
    </row>
    <row r="52" spans="2:21">
      <c r="B52" s="12"/>
      <c r="C52" s="16"/>
      <c r="D52" s="16"/>
      <c r="N52" s="18"/>
      <c r="O52" s="19"/>
      <c r="P52" s="19"/>
      <c r="Q52" s="20"/>
      <c r="U52" s="12"/>
    </row>
    <row r="53" spans="2:21">
      <c r="B53" s="12"/>
      <c r="C53" s="16"/>
      <c r="D53" s="16"/>
      <c r="N53" s="18"/>
      <c r="O53" s="19"/>
      <c r="P53" s="19"/>
      <c r="Q53" s="20"/>
      <c r="U53" s="12"/>
    </row>
    <row r="54" spans="2:21">
      <c r="B54" s="12"/>
      <c r="C54" s="16"/>
      <c r="D54" s="16"/>
      <c r="N54" s="18"/>
      <c r="O54" s="19"/>
      <c r="P54" s="19"/>
      <c r="Q54" s="20"/>
      <c r="U54" s="12"/>
    </row>
    <row r="55" spans="2:21">
      <c r="B55" s="12"/>
      <c r="C55" s="16"/>
      <c r="D55" s="16"/>
      <c r="N55" s="18"/>
      <c r="O55" s="19"/>
      <c r="P55" s="19"/>
      <c r="Q55" s="20"/>
      <c r="U55" s="12"/>
    </row>
    <row r="56" spans="2:21">
      <c r="B56" s="12"/>
      <c r="C56" s="16"/>
      <c r="D56" s="16"/>
      <c r="N56" s="18"/>
      <c r="O56" s="19"/>
      <c r="P56" s="19"/>
      <c r="Q56" s="20"/>
      <c r="U56" s="12"/>
    </row>
    <row r="57" spans="2:21">
      <c r="B57" s="12"/>
      <c r="C57" s="16"/>
      <c r="D57" s="16"/>
      <c r="N57" s="18"/>
      <c r="O57" s="19"/>
      <c r="P57" s="19"/>
      <c r="Q57" s="20"/>
      <c r="U57" s="12"/>
    </row>
    <row r="58" spans="2:21">
      <c r="B58" s="12"/>
      <c r="C58" s="16"/>
      <c r="D58" s="16"/>
      <c r="N58" s="18"/>
      <c r="O58" s="19"/>
      <c r="P58" s="19"/>
      <c r="Q58" s="20"/>
      <c r="U58" s="12"/>
    </row>
    <row r="59" spans="2:21">
      <c r="B59" s="12"/>
      <c r="C59" s="16"/>
      <c r="D59" s="16"/>
      <c r="N59" s="18"/>
      <c r="O59" s="19"/>
      <c r="P59" s="19"/>
      <c r="Q59" s="20"/>
      <c r="U59" s="12"/>
    </row>
    <row r="60" spans="2:21">
      <c r="B60" s="12"/>
      <c r="C60" s="16"/>
      <c r="D60" s="16"/>
      <c r="N60" s="18"/>
      <c r="O60" s="19"/>
      <c r="P60" s="19"/>
      <c r="Q60" s="20"/>
      <c r="U60" s="12"/>
    </row>
    <row r="61" spans="2:21">
      <c r="B61" s="12"/>
      <c r="C61" s="16"/>
      <c r="D61" s="16"/>
      <c r="N61" s="18"/>
      <c r="O61" s="19"/>
      <c r="P61" s="19"/>
      <c r="Q61" s="20"/>
      <c r="U61" s="12"/>
    </row>
    <row r="62" spans="2:21">
      <c r="B62" s="12"/>
      <c r="C62" s="16"/>
      <c r="D62" s="16"/>
      <c r="N62" s="18"/>
      <c r="O62" s="19"/>
      <c r="P62" s="19"/>
      <c r="Q62" s="20"/>
      <c r="U62" s="12"/>
    </row>
    <row r="63" spans="2:21">
      <c r="B63" s="12"/>
      <c r="C63" s="16"/>
      <c r="D63" s="16"/>
      <c r="N63" s="18"/>
      <c r="O63" s="19"/>
      <c r="P63" s="19"/>
      <c r="Q63" s="20"/>
      <c r="U63" s="12"/>
    </row>
    <row r="64" spans="2:21">
      <c r="B64" s="12"/>
      <c r="C64" s="16"/>
      <c r="D64" s="16"/>
      <c r="N64" s="18"/>
      <c r="O64" s="19"/>
      <c r="P64" s="19"/>
      <c r="Q64" s="20"/>
      <c r="U64" s="12"/>
    </row>
    <row r="65" spans="2:21">
      <c r="B65" s="12"/>
      <c r="C65" s="16"/>
      <c r="D65" s="16"/>
      <c r="N65" s="18"/>
      <c r="O65" s="19"/>
      <c r="P65" s="19"/>
      <c r="Q65" s="20"/>
      <c r="U65" s="12"/>
    </row>
    <row r="66" spans="2:21">
      <c r="B66" s="12"/>
      <c r="C66" s="16"/>
      <c r="D66" s="16"/>
      <c r="N66" s="18"/>
      <c r="O66" s="19"/>
      <c r="P66" s="19"/>
      <c r="Q66" s="20"/>
      <c r="U66" s="12"/>
    </row>
    <row r="67" spans="2:21">
      <c r="B67" s="12"/>
      <c r="C67" s="16"/>
      <c r="D67" s="16"/>
      <c r="N67" s="18"/>
      <c r="O67" s="19"/>
      <c r="P67" s="19"/>
      <c r="Q67" s="20"/>
      <c r="U67" s="12"/>
    </row>
    <row r="68" spans="2:21">
      <c r="B68" s="12"/>
      <c r="C68" s="16"/>
      <c r="D68" s="16"/>
      <c r="N68" s="18"/>
      <c r="O68" s="19"/>
      <c r="P68" s="19"/>
      <c r="Q68" s="20"/>
      <c r="U68" s="12"/>
    </row>
    <row r="69" spans="2:21">
      <c r="B69" s="12"/>
      <c r="C69" s="16"/>
      <c r="D69" s="16"/>
      <c r="N69" s="18"/>
      <c r="O69" s="19"/>
      <c r="P69" s="19"/>
      <c r="Q69" s="20"/>
      <c r="U69" s="12"/>
    </row>
    <row r="70" spans="2:21">
      <c r="B70" s="12"/>
      <c r="C70" s="16"/>
      <c r="D70" s="16"/>
      <c r="N70" s="18"/>
      <c r="O70" s="19"/>
      <c r="P70" s="19"/>
      <c r="Q70" s="20"/>
      <c r="U70" s="12"/>
    </row>
    <row r="71" spans="2:21">
      <c r="B71" s="12"/>
      <c r="C71" s="16"/>
      <c r="D71" s="16"/>
      <c r="N71" s="18"/>
      <c r="O71" s="19"/>
      <c r="P71" s="19"/>
      <c r="Q71" s="20"/>
      <c r="U71" s="12"/>
    </row>
    <row r="72" spans="2:21">
      <c r="B72" s="12"/>
      <c r="C72" s="16"/>
      <c r="D72" s="16"/>
      <c r="N72" s="18"/>
      <c r="O72" s="19"/>
      <c r="P72" s="19"/>
      <c r="Q72" s="20"/>
      <c r="U72" s="12"/>
    </row>
    <row r="73" spans="2:21">
      <c r="B73" s="12"/>
      <c r="C73" s="16"/>
      <c r="D73" s="16"/>
      <c r="N73" s="18"/>
      <c r="O73" s="19"/>
      <c r="P73" s="19"/>
      <c r="Q73" s="20"/>
      <c r="U73" s="12"/>
    </row>
    <row r="74" spans="2:21">
      <c r="B74" s="12"/>
      <c r="C74" s="16"/>
      <c r="D74" s="16"/>
      <c r="N74" s="18"/>
      <c r="O74" s="19"/>
      <c r="P74" s="19"/>
      <c r="Q74" s="20"/>
      <c r="U74" s="12"/>
    </row>
    <row r="75" spans="2:21">
      <c r="B75" s="12"/>
      <c r="C75" s="16"/>
      <c r="D75" s="16"/>
      <c r="N75" s="18"/>
      <c r="O75" s="19"/>
      <c r="P75" s="19"/>
      <c r="Q75" s="20"/>
      <c r="U75" s="12"/>
    </row>
    <row r="76" spans="2:21">
      <c r="B76" s="12"/>
      <c r="C76" s="16"/>
      <c r="D76" s="16"/>
      <c r="N76" s="18"/>
      <c r="O76" s="19"/>
      <c r="P76" s="19"/>
      <c r="Q76" s="20"/>
      <c r="U76" s="12"/>
    </row>
    <row r="77" spans="2:21">
      <c r="B77" s="12"/>
      <c r="C77" s="16"/>
      <c r="D77" s="16"/>
      <c r="N77" s="18"/>
      <c r="O77" s="19"/>
      <c r="P77" s="19"/>
      <c r="Q77" s="20"/>
      <c r="U77" s="12"/>
    </row>
    <row r="78" spans="2:21">
      <c r="B78" s="12"/>
      <c r="C78" s="16"/>
      <c r="D78" s="16"/>
      <c r="N78" s="18"/>
      <c r="O78" s="19"/>
      <c r="P78" s="19"/>
      <c r="Q78" s="20"/>
      <c r="U78" s="12"/>
    </row>
    <row r="79" spans="2:21">
      <c r="B79" s="12"/>
      <c r="C79" s="16"/>
      <c r="D79" s="16"/>
      <c r="N79" s="18"/>
      <c r="O79" s="19"/>
      <c r="P79" s="19"/>
      <c r="Q79" s="20"/>
      <c r="U79" s="12"/>
    </row>
    <row r="80" spans="2:21">
      <c r="B80" s="12"/>
      <c r="C80" s="16"/>
      <c r="D80" s="16"/>
      <c r="N80" s="18"/>
      <c r="O80" s="19"/>
      <c r="P80" s="19"/>
      <c r="Q80" s="20"/>
      <c r="U80" s="12"/>
    </row>
    <row r="81" spans="2:21">
      <c r="B81" s="12"/>
      <c r="C81" s="16"/>
      <c r="D81" s="16"/>
      <c r="N81" s="18"/>
      <c r="O81" s="19"/>
      <c r="P81" s="19"/>
      <c r="Q81" s="20"/>
      <c r="U81" s="12"/>
    </row>
    <row r="82" spans="2:21">
      <c r="B82" s="12"/>
      <c r="C82" s="16"/>
      <c r="D82" s="16"/>
      <c r="N82" s="18"/>
      <c r="O82" s="19"/>
      <c r="P82" s="19"/>
      <c r="Q82" s="20"/>
      <c r="U82" s="12"/>
    </row>
    <row r="83" spans="2:21">
      <c r="B83" s="12"/>
      <c r="C83" s="16"/>
      <c r="D83" s="16"/>
      <c r="N83" s="18"/>
      <c r="O83" s="19"/>
      <c r="P83" s="19"/>
      <c r="Q83" s="20"/>
      <c r="U83" s="12"/>
    </row>
    <row r="84" spans="2:21">
      <c r="B84" s="12"/>
      <c r="C84" s="16"/>
      <c r="D84" s="16"/>
      <c r="N84" s="18"/>
      <c r="O84" s="19"/>
      <c r="P84" s="19"/>
      <c r="Q84" s="20"/>
      <c r="U84" s="12"/>
    </row>
    <row r="85" spans="2:21">
      <c r="B85" s="12"/>
      <c r="C85" s="16"/>
      <c r="D85" s="16"/>
      <c r="N85" s="18"/>
      <c r="O85" s="19"/>
      <c r="P85" s="19"/>
      <c r="Q85" s="20"/>
      <c r="U85" s="12"/>
    </row>
    <row r="86" spans="2:21">
      <c r="B86" s="12"/>
      <c r="C86" s="16"/>
      <c r="D86" s="16"/>
      <c r="N86" s="18"/>
      <c r="O86" s="19"/>
      <c r="P86" s="19"/>
      <c r="Q86" s="20"/>
      <c r="U86" s="12"/>
    </row>
    <row r="87" spans="2:21">
      <c r="B87" s="12"/>
      <c r="C87" s="16"/>
      <c r="D87" s="16"/>
      <c r="N87" s="18"/>
      <c r="O87" s="19"/>
      <c r="P87" s="19"/>
      <c r="Q87" s="20"/>
      <c r="U87" s="12"/>
    </row>
    <row r="88" spans="2:21">
      <c r="B88" s="12"/>
      <c r="C88" s="16"/>
      <c r="D88" s="16"/>
      <c r="N88" s="18"/>
      <c r="O88" s="19"/>
      <c r="P88" s="19"/>
      <c r="Q88" s="20"/>
      <c r="U88" s="12"/>
    </row>
    <row r="89" spans="2:21">
      <c r="B89" s="12"/>
      <c r="C89" s="16"/>
      <c r="D89" s="16"/>
      <c r="N89" s="18"/>
      <c r="O89" s="19"/>
      <c r="P89" s="19"/>
      <c r="Q89" s="20"/>
      <c r="U89" s="12"/>
    </row>
    <row r="90" spans="2:21">
      <c r="B90" s="12"/>
      <c r="C90" s="16"/>
      <c r="D90" s="16"/>
      <c r="N90" s="18"/>
      <c r="O90" s="19"/>
      <c r="P90" s="19"/>
      <c r="Q90" s="20"/>
      <c r="U90" s="12"/>
    </row>
    <row r="91" spans="2:21">
      <c r="B91" s="12"/>
      <c r="C91" s="16"/>
      <c r="D91" s="16"/>
      <c r="N91" s="18"/>
      <c r="O91" s="19"/>
      <c r="P91" s="19"/>
      <c r="Q91" s="20"/>
      <c r="U91" s="12"/>
    </row>
    <row r="92" spans="2:21">
      <c r="B92" s="12"/>
      <c r="C92" s="16"/>
      <c r="D92" s="16"/>
      <c r="N92" s="18"/>
      <c r="O92" s="19"/>
      <c r="P92" s="19"/>
      <c r="Q92" s="20"/>
      <c r="U92" s="12"/>
    </row>
    <row r="93" spans="2:21">
      <c r="B93" s="12"/>
      <c r="C93" s="16"/>
      <c r="D93" s="16"/>
      <c r="N93" s="18"/>
      <c r="O93" s="19"/>
      <c r="P93" s="19"/>
      <c r="Q93" s="20"/>
      <c r="U93" s="12"/>
    </row>
    <row r="94" spans="2:21">
      <c r="B94" s="12"/>
      <c r="C94" s="16"/>
      <c r="D94" s="16"/>
      <c r="N94" s="18"/>
      <c r="O94" s="19"/>
      <c r="P94" s="19"/>
      <c r="Q94" s="20"/>
      <c r="U94" s="12"/>
    </row>
    <row r="95" spans="2:21">
      <c r="B95" s="12"/>
      <c r="C95" s="16"/>
      <c r="D95" s="16"/>
      <c r="N95" s="18"/>
      <c r="O95" s="19"/>
      <c r="P95" s="19"/>
      <c r="Q95" s="20"/>
      <c r="U95" s="12"/>
    </row>
    <row r="96" spans="2:21">
      <c r="B96" s="12"/>
      <c r="C96" s="16"/>
      <c r="D96" s="16"/>
      <c r="N96" s="18"/>
      <c r="O96" s="19"/>
      <c r="P96" s="19"/>
      <c r="Q96" s="20"/>
      <c r="U96" s="12"/>
    </row>
    <row r="97" spans="2:21">
      <c r="B97" s="12"/>
      <c r="C97" s="16"/>
      <c r="D97" s="16"/>
      <c r="N97" s="18"/>
      <c r="O97" s="19"/>
      <c r="P97" s="19"/>
      <c r="Q97" s="20"/>
      <c r="U97" s="12"/>
    </row>
    <row r="98" spans="2:21">
      <c r="B98" s="12"/>
      <c r="C98" s="16"/>
      <c r="D98" s="16"/>
      <c r="N98" s="18"/>
      <c r="O98" s="19"/>
      <c r="P98" s="19"/>
      <c r="Q98" s="20"/>
      <c r="U98" s="12"/>
    </row>
    <row r="99" spans="2:21">
      <c r="B99" s="12"/>
      <c r="C99" s="16"/>
      <c r="D99" s="16"/>
      <c r="N99" s="18"/>
      <c r="O99" s="19"/>
      <c r="P99" s="19"/>
      <c r="Q99" s="20"/>
      <c r="U99" s="12"/>
    </row>
    <row r="100" spans="2:21">
      <c r="B100" s="12"/>
      <c r="C100" s="16"/>
      <c r="D100" s="16"/>
      <c r="N100" s="18"/>
      <c r="O100" s="19"/>
      <c r="P100" s="19"/>
      <c r="Q100" s="20"/>
      <c r="U100" s="12"/>
    </row>
    <row r="101" spans="2:21">
      <c r="B101" s="12"/>
      <c r="C101" s="16"/>
      <c r="D101" s="16"/>
      <c r="N101" s="18"/>
      <c r="O101" s="19"/>
      <c r="P101" s="19"/>
      <c r="Q101" s="20"/>
      <c r="U101" s="12"/>
    </row>
    <row r="102" spans="2:21">
      <c r="B102" s="12"/>
      <c r="C102" s="16"/>
      <c r="D102" s="16"/>
      <c r="N102" s="18"/>
      <c r="O102" s="19"/>
      <c r="P102" s="19"/>
      <c r="Q102" s="20"/>
      <c r="U102" s="12"/>
    </row>
    <row r="103" spans="2:21">
      <c r="B103" s="12"/>
      <c r="C103" s="16"/>
      <c r="D103" s="16"/>
      <c r="N103" s="18"/>
      <c r="O103" s="19"/>
      <c r="P103" s="19"/>
      <c r="Q103" s="20"/>
      <c r="U103" s="12"/>
    </row>
    <row r="104" spans="2:21">
      <c r="B104" s="12"/>
      <c r="C104" s="16"/>
      <c r="D104" s="16"/>
      <c r="N104" s="18"/>
      <c r="O104" s="19"/>
      <c r="P104" s="19"/>
      <c r="Q104" s="20"/>
      <c r="U104" s="12"/>
    </row>
    <row r="105" spans="2:21">
      <c r="B105" s="12"/>
      <c r="C105" s="16"/>
      <c r="D105" s="16"/>
      <c r="N105" s="18"/>
      <c r="O105" s="19"/>
      <c r="P105" s="19"/>
      <c r="Q105" s="20"/>
      <c r="U105" s="1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2014-12-16T13:18:34Z</dcterms:modified>
</cp:coreProperties>
</file>