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20" yWindow="60" windowWidth="20730" windowHeight="11760"/>
  </bookViews>
  <sheets>
    <sheet name="Anvisningar" sheetId="4" r:id="rId1"/>
    <sheet name="Data" sheetId="2" r:id="rId2"/>
    <sheet name="Resultat" sheetId="3" r:id="rId3"/>
  </sheets>
  <calcPr calcId="125725"/>
</workbook>
</file>

<file path=xl/calcChain.xml><?xml version="1.0" encoding="utf-8"?>
<calcChain xmlns="http://schemas.openxmlformats.org/spreadsheetml/2006/main">
  <c r="L9" i="3"/>
  <c r="K9"/>
  <c r="J9"/>
  <c r="I9"/>
  <c r="I7"/>
  <c r="J7"/>
  <c r="K7"/>
  <c r="L7"/>
  <c r="H7"/>
  <c r="N10"/>
  <c r="O10" s="1"/>
  <c r="P10" s="1"/>
  <c r="Q10" s="1"/>
  <c r="R10" s="1"/>
  <c r="B10" s="1"/>
  <c r="N11"/>
  <c r="O11" s="1"/>
  <c r="P11" s="1"/>
  <c r="N12"/>
  <c r="O12" s="1"/>
  <c r="P12" s="1"/>
  <c r="Q12" s="1"/>
  <c r="R12" s="1"/>
  <c r="B12" s="1"/>
  <c r="AA12"/>
  <c r="AB12" s="1"/>
  <c r="AC12" s="1"/>
  <c r="AD12" s="1"/>
  <c r="E12" s="1"/>
  <c r="N13"/>
  <c r="O13" s="1"/>
  <c r="P13" s="1"/>
  <c r="N14"/>
  <c r="O14" s="1"/>
  <c r="R14"/>
  <c r="B14" s="1"/>
  <c r="V14"/>
  <c r="C14" s="1"/>
  <c r="Z14"/>
  <c r="D14" s="1"/>
  <c r="AD14"/>
  <c r="E14" s="1"/>
  <c r="AH14"/>
  <c r="F14" s="1"/>
  <c r="N15"/>
  <c r="O15" s="1"/>
  <c r="R15"/>
  <c r="B15" s="1"/>
  <c r="V15"/>
  <c r="C15" s="1"/>
  <c r="Z15"/>
  <c r="D15" s="1"/>
  <c r="AD15"/>
  <c r="E15" s="1"/>
  <c r="AH15"/>
  <c r="F15" s="1"/>
  <c r="N16"/>
  <c r="O16" s="1"/>
  <c r="P16"/>
  <c r="R16"/>
  <c r="B16" s="1"/>
  <c r="T16"/>
  <c r="V16"/>
  <c r="C16" s="1"/>
  <c r="X16"/>
  <c r="Z16"/>
  <c r="D16" s="1"/>
  <c r="AB16"/>
  <c r="AD16"/>
  <c r="E16" s="1"/>
  <c r="AF16"/>
  <c r="AH16"/>
  <c r="F16" s="1"/>
  <c r="N17"/>
  <c r="O17" s="1"/>
  <c r="Z17"/>
  <c r="D17" s="1"/>
  <c r="AH17"/>
  <c r="F17" s="1"/>
  <c r="N18"/>
  <c r="O18" s="1"/>
  <c r="R18"/>
  <c r="B18" s="1"/>
  <c r="V18"/>
  <c r="C18" s="1"/>
  <c r="Z18"/>
  <c r="D18" s="1"/>
  <c r="AD18"/>
  <c r="E18" s="1"/>
  <c r="AH18"/>
  <c r="F18" s="1"/>
  <c r="N19"/>
  <c r="O19" s="1"/>
  <c r="R19"/>
  <c r="B19" s="1"/>
  <c r="V19"/>
  <c r="C19" s="1"/>
  <c r="Z19"/>
  <c r="D19" s="1"/>
  <c r="AD19"/>
  <c r="E19" s="1"/>
  <c r="AH19"/>
  <c r="F19" s="1"/>
  <c r="N20"/>
  <c r="O20" s="1"/>
  <c r="P20"/>
  <c r="R20"/>
  <c r="B20" s="1"/>
  <c r="T20"/>
  <c r="V20"/>
  <c r="C20" s="1"/>
  <c r="X20"/>
  <c r="Z20"/>
  <c r="D20" s="1"/>
  <c r="AB20"/>
  <c r="AD20"/>
  <c r="E20" s="1"/>
  <c r="AF20"/>
  <c r="AH20"/>
  <c r="F20" s="1"/>
  <c r="N21"/>
  <c r="O21" s="1"/>
  <c r="AD21"/>
  <c r="E21" s="1"/>
  <c r="N22"/>
  <c r="O22" s="1"/>
  <c r="R22"/>
  <c r="B22" s="1"/>
  <c r="V22"/>
  <c r="C22" s="1"/>
  <c r="Z22"/>
  <c r="D22" s="1"/>
  <c r="AD22"/>
  <c r="E22" s="1"/>
  <c r="AH22"/>
  <c r="F22" s="1"/>
  <c r="N23"/>
  <c r="O23" s="1"/>
  <c r="R23"/>
  <c r="B23" s="1"/>
  <c r="V23"/>
  <c r="C23" s="1"/>
  <c r="Z23"/>
  <c r="D23" s="1"/>
  <c r="AD23"/>
  <c r="E23" s="1"/>
  <c r="AH23"/>
  <c r="F23" s="1"/>
  <c r="N24"/>
  <c r="O24" s="1"/>
  <c r="P24"/>
  <c r="R24"/>
  <c r="B24" s="1"/>
  <c r="T24"/>
  <c r="V24"/>
  <c r="C24" s="1"/>
  <c r="X24"/>
  <c r="Z24"/>
  <c r="D24" s="1"/>
  <c r="AB24"/>
  <c r="AD24"/>
  <c r="E24" s="1"/>
  <c r="AF24"/>
  <c r="AH24"/>
  <c r="F24" s="1"/>
  <c r="N25"/>
  <c r="O25" s="1"/>
  <c r="AD25"/>
  <c r="E25" s="1"/>
  <c r="N26"/>
  <c r="O26" s="1"/>
  <c r="R26"/>
  <c r="B26" s="1"/>
  <c r="V26"/>
  <c r="C26" s="1"/>
  <c r="Z26"/>
  <c r="D26" s="1"/>
  <c r="AD26"/>
  <c r="E26" s="1"/>
  <c r="AH26"/>
  <c r="F26" s="1"/>
  <c r="N27"/>
  <c r="O27" s="1"/>
  <c r="R27"/>
  <c r="B27" s="1"/>
  <c r="V27"/>
  <c r="C27" s="1"/>
  <c r="Z27"/>
  <c r="D27" s="1"/>
  <c r="AD27"/>
  <c r="E27" s="1"/>
  <c r="AH27"/>
  <c r="F27" s="1"/>
  <c r="N28"/>
  <c r="O28" s="1"/>
  <c r="P28"/>
  <c r="R28"/>
  <c r="B28" s="1"/>
  <c r="T28"/>
  <c r="V28"/>
  <c r="C28" s="1"/>
  <c r="X28"/>
  <c r="Z28"/>
  <c r="D28" s="1"/>
  <c r="AB28"/>
  <c r="AD28"/>
  <c r="E28" s="1"/>
  <c r="AF28"/>
  <c r="AH28"/>
  <c r="F28" s="1"/>
  <c r="C7"/>
  <c r="D7"/>
  <c r="E7"/>
  <c r="F7"/>
  <c r="B7"/>
  <c r="N9"/>
  <c r="AE9" s="1"/>
  <c r="V25" l="1"/>
  <c r="C25" s="1"/>
  <c r="V21"/>
  <c r="C21" s="1"/>
  <c r="AD17"/>
  <c r="E17" s="1"/>
  <c r="V17"/>
  <c r="C17" s="1"/>
  <c r="AF14"/>
  <c r="AB14"/>
  <c r="X14"/>
  <c r="T14"/>
  <c r="P14"/>
  <c r="S12"/>
  <c r="T12" s="1"/>
  <c r="U12" s="1"/>
  <c r="V12" s="1"/>
  <c r="C12" s="1"/>
  <c r="AA10"/>
  <c r="AB10" s="1"/>
  <c r="AC10" s="1"/>
  <c r="AD10" s="1"/>
  <c r="E10" s="1"/>
  <c r="AF26"/>
  <c r="AB26"/>
  <c r="X26"/>
  <c r="T26"/>
  <c r="P26"/>
  <c r="AH25"/>
  <c r="F25" s="1"/>
  <c r="Z25"/>
  <c r="D25" s="1"/>
  <c r="R25"/>
  <c r="B25" s="1"/>
  <c r="AF22"/>
  <c r="AB22"/>
  <c r="X22"/>
  <c r="T22"/>
  <c r="P22"/>
  <c r="AH21"/>
  <c r="F21" s="1"/>
  <c r="Z21"/>
  <c r="D21" s="1"/>
  <c r="R21"/>
  <c r="B21" s="1"/>
  <c r="AF18"/>
  <c r="AB18"/>
  <c r="X18"/>
  <c r="T18"/>
  <c r="P18"/>
  <c r="R17"/>
  <c r="B17" s="1"/>
  <c r="AF27"/>
  <c r="AB27"/>
  <c r="X27"/>
  <c r="T27"/>
  <c r="P27"/>
  <c r="AF25"/>
  <c r="AB25"/>
  <c r="X25"/>
  <c r="T25"/>
  <c r="P25"/>
  <c r="AF23"/>
  <c r="AB23"/>
  <c r="X23"/>
  <c r="T23"/>
  <c r="P23"/>
  <c r="AF21"/>
  <c r="AB21"/>
  <c r="X21"/>
  <c r="T21"/>
  <c r="P21"/>
  <c r="AF19"/>
  <c r="AB19"/>
  <c r="X19"/>
  <c r="T19"/>
  <c r="P19"/>
  <c r="AF17"/>
  <c r="AB17"/>
  <c r="X17"/>
  <c r="T17"/>
  <c r="P17"/>
  <c r="AF15"/>
  <c r="AB15"/>
  <c r="X15"/>
  <c r="T15"/>
  <c r="P15"/>
  <c r="AE12"/>
  <c r="AF12" s="1"/>
  <c r="AG12" s="1"/>
  <c r="AH12" s="1"/>
  <c r="F12" s="1"/>
  <c r="W12"/>
  <c r="X12" s="1"/>
  <c r="Y12" s="1"/>
  <c r="Z12" s="1"/>
  <c r="D12" s="1"/>
  <c r="S10"/>
  <c r="T10" s="1"/>
  <c r="U10" s="1"/>
  <c r="V10" s="1"/>
  <c r="C10" s="1"/>
  <c r="O9"/>
  <c r="S9"/>
  <c r="T9" s="1"/>
  <c r="U9" s="1"/>
  <c r="V9" s="1"/>
  <c r="C9" s="1"/>
  <c r="AA9"/>
  <c r="AB9" s="1"/>
  <c r="AC9" s="1"/>
  <c r="AD9" s="1"/>
  <c r="E9" s="1"/>
  <c r="P9"/>
  <c r="Q9" s="1"/>
  <c r="R9" s="1"/>
  <c r="B9" s="1"/>
  <c r="AF9"/>
  <c r="AG9" s="1"/>
  <c r="AH9" s="1"/>
  <c r="F9" s="1"/>
  <c r="W9"/>
  <c r="X9" s="1"/>
  <c r="Y9" s="1"/>
  <c r="Z9" s="1"/>
  <c r="D9" s="1"/>
  <c r="AG28"/>
  <c r="AE28"/>
  <c r="AC28"/>
  <c r="AA28"/>
  <c r="Y28"/>
  <c r="W28"/>
  <c r="U28"/>
  <c r="S28"/>
  <c r="Q28"/>
  <c r="AG26"/>
  <c r="AE26"/>
  <c r="AC26"/>
  <c r="AA26"/>
  <c r="Y26"/>
  <c r="W26"/>
  <c r="U26"/>
  <c r="S26"/>
  <c r="Q26"/>
  <c r="AG24"/>
  <c r="AE24"/>
  <c r="AC24"/>
  <c r="AA24"/>
  <c r="Y24"/>
  <c r="W24"/>
  <c r="U24"/>
  <c r="S24"/>
  <c r="Q24"/>
  <c r="AG22"/>
  <c r="AE22"/>
  <c r="AC22"/>
  <c r="AA22"/>
  <c r="Y22"/>
  <c r="W22"/>
  <c r="U22"/>
  <c r="S22"/>
  <c r="Q22"/>
  <c r="AG20"/>
  <c r="AE20"/>
  <c r="AC20"/>
  <c r="AA20"/>
  <c r="Y20"/>
  <c r="W20"/>
  <c r="U20"/>
  <c r="S20"/>
  <c r="Q20"/>
  <c r="AG18"/>
  <c r="AE18"/>
  <c r="AC18"/>
  <c r="AA18"/>
  <c r="Y18"/>
  <c r="W18"/>
  <c r="U18"/>
  <c r="S18"/>
  <c r="Q18"/>
  <c r="AG16"/>
  <c r="AE16"/>
  <c r="AC16"/>
  <c r="AA16"/>
  <c r="Y16"/>
  <c r="W16"/>
  <c r="U16"/>
  <c r="S16"/>
  <c r="Q16"/>
  <c r="AG14"/>
  <c r="AE14"/>
  <c r="AC14"/>
  <c r="AA14"/>
  <c r="Y14"/>
  <c r="W14"/>
  <c r="U14"/>
  <c r="S14"/>
  <c r="Q14"/>
  <c r="AE10"/>
  <c r="AF10" s="1"/>
  <c r="AG10" s="1"/>
  <c r="AH10" s="1"/>
  <c r="F10" s="1"/>
  <c r="W10"/>
  <c r="X10" s="1"/>
  <c r="Y10" s="1"/>
  <c r="Z10" s="1"/>
  <c r="D10" s="1"/>
  <c r="AG27"/>
  <c r="AE27"/>
  <c r="AC27"/>
  <c r="AA27"/>
  <c r="Y27"/>
  <c r="W27"/>
  <c r="U27"/>
  <c r="S27"/>
  <c r="Q27"/>
  <c r="AG25"/>
  <c r="AE25"/>
  <c r="AC25"/>
  <c r="AA25"/>
  <c r="Y25"/>
  <c r="W25"/>
  <c r="U25"/>
  <c r="S25"/>
  <c r="Q25"/>
  <c r="AG23"/>
  <c r="AE23"/>
  <c r="AC23"/>
  <c r="AA23"/>
  <c r="Y23"/>
  <c r="W23"/>
  <c r="U23"/>
  <c r="S23"/>
  <c r="Q23"/>
  <c r="AG21"/>
  <c r="AE21"/>
  <c r="AC21"/>
  <c r="AA21"/>
  <c r="Y21"/>
  <c r="W21"/>
  <c r="U21"/>
  <c r="S21"/>
  <c r="Q21"/>
  <c r="AG19"/>
  <c r="AE19"/>
  <c r="AC19"/>
  <c r="AA19"/>
  <c r="Y19"/>
  <c r="W19"/>
  <c r="U19"/>
  <c r="S19"/>
  <c r="Q19"/>
  <c r="AG17"/>
  <c r="AE17"/>
  <c r="AC17"/>
  <c r="AA17"/>
  <c r="Y17"/>
  <c r="W17"/>
  <c r="U17"/>
  <c r="S17"/>
  <c r="Q17"/>
  <c r="AG15"/>
  <c r="AE15"/>
  <c r="AC15"/>
  <c r="AA15"/>
  <c r="Y15"/>
  <c r="W15"/>
  <c r="U15"/>
  <c r="S15"/>
  <c r="Q15"/>
  <c r="AE13"/>
  <c r="AF13" s="1"/>
  <c r="AG13" s="1"/>
  <c r="AH13" s="1"/>
  <c r="F13" s="1"/>
  <c r="AA13"/>
  <c r="AB13" s="1"/>
  <c r="AC13" s="1"/>
  <c r="AD13" s="1"/>
  <c r="E13" s="1"/>
  <c r="W13"/>
  <c r="X13" s="1"/>
  <c r="Y13" s="1"/>
  <c r="Z13" s="1"/>
  <c r="D13" s="1"/>
  <c r="S13"/>
  <c r="T13" s="1"/>
  <c r="U13" s="1"/>
  <c r="V13" s="1"/>
  <c r="C13" s="1"/>
  <c r="Q13"/>
  <c r="R13" s="1"/>
  <c r="B13" s="1"/>
  <c r="AE11"/>
  <c r="AF11" s="1"/>
  <c r="AG11" s="1"/>
  <c r="AH11" s="1"/>
  <c r="F11" s="1"/>
  <c r="AA11"/>
  <c r="AB11" s="1"/>
  <c r="AC11" s="1"/>
  <c r="AD11" s="1"/>
  <c r="E11" s="1"/>
  <c r="W11"/>
  <c r="X11" s="1"/>
  <c r="Y11" s="1"/>
  <c r="Z11" s="1"/>
  <c r="D11" s="1"/>
  <c r="S11"/>
  <c r="T11" s="1"/>
  <c r="U11" s="1"/>
  <c r="V11" s="1"/>
  <c r="C11" s="1"/>
  <c r="Q11"/>
  <c r="R11" s="1"/>
  <c r="B11" s="1"/>
  <c r="H9" l="1"/>
</calcChain>
</file>

<file path=xl/sharedStrings.xml><?xml version="1.0" encoding="utf-8"?>
<sst xmlns="http://schemas.openxmlformats.org/spreadsheetml/2006/main" count="70" uniqueCount="35">
  <si>
    <t>Efterfrågan per år</t>
  </si>
  <si>
    <t>Pris per styck</t>
  </si>
  <si>
    <t>Artikelnummer</t>
  </si>
  <si>
    <t>Maila stig-arne.mattsson@swipnet.se om det uppstår problem.</t>
  </si>
  <si>
    <t>Lagerstyrningsakademin</t>
  </si>
  <si>
    <t>Använd orderkvantitet</t>
  </si>
  <si>
    <t>Kolumn D:   Pris per styck</t>
  </si>
  <si>
    <t>Obligatoriska uppgifter</t>
  </si>
  <si>
    <t xml:space="preserve">© Stig-Arne Mattsson  </t>
  </si>
  <si>
    <t xml:space="preserve">                                   lager påverkas av fyllnadsgradsservicen</t>
  </si>
  <si>
    <t xml:space="preserve">                                   Analysera hur kapitalbindningen i säkerhets- </t>
  </si>
  <si>
    <t>Standardavvikelse per månad</t>
  </si>
  <si>
    <t>Analysera kapitalbindning  -  Resultat</t>
  </si>
  <si>
    <t>Analysera kapitalbindning  -  Dataunderlag</t>
  </si>
  <si>
    <t>Testade servicenivåer</t>
  </si>
  <si>
    <t>Stanadard</t>
  </si>
  <si>
    <t>avvikelse</t>
  </si>
  <si>
    <t>Service-</t>
  </si>
  <si>
    <t>funktionen</t>
  </si>
  <si>
    <t>funktion</t>
  </si>
  <si>
    <t>Hjälp-</t>
  </si>
  <si>
    <t>Säkerhets-</t>
  </si>
  <si>
    <t>faktor</t>
  </si>
  <si>
    <t>lager</t>
  </si>
  <si>
    <t>Summa kapitalbindning</t>
  </si>
  <si>
    <t>Säkerhetslager i kr</t>
  </si>
  <si>
    <t>Ledtid i dagar</t>
  </si>
  <si>
    <t>Kolumn C:   Använda orderkvantiteter</t>
  </si>
  <si>
    <t>Kolumn E:   Standardavvikelse per månad</t>
  </si>
  <si>
    <t>Kolumn F:   Ledtid i dagar</t>
  </si>
  <si>
    <t xml:space="preserve">Kolumn B:   Uppskattad efterfrågan i styck per år. Ej obligatorisk uppgift </t>
  </si>
  <si>
    <t xml:space="preserve">Avsikten med "Analysera hur kapitalbindningen i säkerhetslager påverkas av fyllnadsgradsservicen" är att analysera i vilken utsträckning som kapitalbindningen i säkerhetslager ökar när man ökar fyllnadsgradsservicen. </t>
  </si>
  <si>
    <t>I blad 'Resultat' kan du registrera 5 olika servicenivåer. Beräknade säkerhetslager per artikel och totalt i kronor motsvarande  de olika registrerade servicenivåerna visas i kolumnerna B till F respektive i cellerna H9-L9. Dessutom visas en kurva över hur den totala kapitalbindningen i säkerhetslager förändras med ökande servicenivåer.</t>
  </si>
  <si>
    <t>I blad 'Data' registrerar du de datauppgifter som krävs för att utföra analysen. De uppgifter som finns där redan är endast exempel för att illustrera användningen av analysmetoden och kan tas bort.</t>
  </si>
  <si>
    <t>Nedan beskrivs hur du kan använda analysmetoden. Mer detaljerade beskrivningar om fyllnadsgradsservice och säkerhetslager finns i Handbok i materialstyrning, avsnitt E27, som kan laddas ner på den här hemsidan.</t>
  </si>
</sst>
</file>

<file path=xl/styles.xml><?xml version="1.0" encoding="utf-8"?>
<styleSheet xmlns="http://schemas.openxmlformats.org/spreadsheetml/2006/main">
  <numFmts count="3">
    <numFmt numFmtId="164" formatCode="0.0"/>
    <numFmt numFmtId="165" formatCode="0.00000"/>
    <numFmt numFmtId="166" formatCode="0.0%"/>
  </numFmts>
  <fonts count="9">
    <font>
      <sz val="11"/>
      <color theme="1"/>
      <name val="Calibri"/>
      <family val="2"/>
      <scheme val="minor"/>
    </font>
    <font>
      <sz val="20"/>
      <color theme="1"/>
      <name val="Calibri"/>
      <family val="2"/>
      <scheme val="minor"/>
    </font>
    <font>
      <sz val="12"/>
      <color theme="1"/>
      <name val="Calibri"/>
      <family val="2"/>
      <scheme val="minor"/>
    </font>
    <font>
      <sz val="12"/>
      <name val="Arial"/>
      <family val="2"/>
    </font>
    <font>
      <i/>
      <sz val="14"/>
      <color theme="1"/>
      <name val="Calibri"/>
      <family val="2"/>
      <scheme val="minor"/>
    </font>
    <font>
      <sz val="11"/>
      <color theme="1"/>
      <name val="Calibri"/>
      <family val="2"/>
    </font>
    <font>
      <sz val="10"/>
      <name val="Arial"/>
      <family val="2"/>
    </font>
    <font>
      <u/>
      <sz val="11"/>
      <color theme="1"/>
      <name val="Calibri"/>
      <family val="2"/>
      <scheme val="minor"/>
    </font>
    <font>
      <sz val="11"/>
      <name val="Arial"/>
      <family val="2"/>
    </font>
  </fonts>
  <fills count="5">
    <fill>
      <patternFill patternType="none"/>
    </fill>
    <fill>
      <patternFill patternType="gray125"/>
    </fill>
    <fill>
      <patternFill patternType="solid">
        <fgColor rgb="FFFFFF00"/>
        <bgColor indexed="64"/>
      </patternFill>
    </fill>
    <fill>
      <patternFill patternType="solid">
        <fgColor theme="2"/>
        <bgColor indexed="64"/>
      </patternFill>
    </fill>
    <fill>
      <patternFill patternType="solid">
        <fgColor theme="6" tint="0.59999389629810485"/>
        <bgColor indexed="64"/>
      </patternFill>
    </fill>
  </fills>
  <borders count="1">
    <border>
      <left/>
      <right/>
      <top/>
      <bottom/>
      <diagonal/>
    </border>
  </borders>
  <cellStyleXfs count="2">
    <xf numFmtId="0" fontId="0" fillId="0" borderId="0"/>
    <xf numFmtId="0" fontId="6" fillId="0" borderId="0"/>
  </cellStyleXfs>
  <cellXfs count="29">
    <xf numFmtId="0" fontId="0" fillId="0" borderId="0" xfId="0"/>
    <xf numFmtId="0" fontId="1" fillId="0" borderId="0" xfId="0" applyFont="1"/>
    <xf numFmtId="0" fontId="3" fillId="2" borderId="0" xfId="0" applyFont="1" applyFill="1"/>
    <xf numFmtId="0" fontId="0" fillId="2" borderId="0" xfId="0" applyFill="1"/>
    <xf numFmtId="0" fontId="0" fillId="3" borderId="0" xfId="0" applyFill="1" applyAlignment="1">
      <alignment wrapText="1"/>
    </xf>
    <xf numFmtId="0" fontId="0" fillId="3" borderId="0" xfId="0" applyFill="1"/>
    <xf numFmtId="0" fontId="0" fillId="0" borderId="0" xfId="0" applyAlignment="1">
      <alignment wrapText="1"/>
    </xf>
    <xf numFmtId="0" fontId="2" fillId="0" borderId="0" xfId="0" applyFont="1" applyAlignment="1">
      <alignment wrapText="1"/>
    </xf>
    <xf numFmtId="0" fontId="4" fillId="0" borderId="0" xfId="0" applyFont="1"/>
    <xf numFmtId="0" fontId="0" fillId="0" borderId="0" xfId="0" applyFill="1"/>
    <xf numFmtId="0" fontId="0" fillId="3" borderId="0" xfId="0" applyFill="1" applyAlignment="1"/>
    <xf numFmtId="0" fontId="0" fillId="4" borderId="0" xfId="0" applyFill="1" applyAlignment="1">
      <alignment wrapText="1"/>
    </xf>
    <xf numFmtId="0" fontId="0" fillId="4" borderId="0" xfId="0" applyFill="1"/>
    <xf numFmtId="0" fontId="5" fillId="0" borderId="0" xfId="0" applyFont="1"/>
    <xf numFmtId="1" fontId="0" fillId="0" borderId="0" xfId="0" applyNumberFormat="1"/>
    <xf numFmtId="0" fontId="3" fillId="0" borderId="0" xfId="0" applyFont="1" applyFill="1"/>
    <xf numFmtId="164" fontId="6" fillId="0" borderId="0" xfId="1" applyNumberFormat="1"/>
    <xf numFmtId="165" fontId="6" fillId="0" borderId="0" xfId="1" applyNumberFormat="1"/>
    <xf numFmtId="0" fontId="6" fillId="0" borderId="0" xfId="1"/>
    <xf numFmtId="2" fontId="6" fillId="0" borderId="0" xfId="1" applyNumberFormat="1"/>
    <xf numFmtId="0" fontId="0" fillId="0" borderId="0" xfId="0" applyAlignment="1"/>
    <xf numFmtId="166" fontId="0" fillId="3" borderId="0" xfId="0" applyNumberFormat="1" applyFill="1" applyAlignment="1"/>
    <xf numFmtId="166" fontId="0" fillId="0" borderId="0" xfId="0" applyNumberFormat="1" applyFill="1" applyAlignment="1"/>
    <xf numFmtId="1" fontId="6" fillId="0" borderId="0" xfId="1" applyNumberFormat="1"/>
    <xf numFmtId="1" fontId="0" fillId="0" borderId="0" xfId="0" applyNumberFormat="1" applyFill="1"/>
    <xf numFmtId="3" fontId="0" fillId="0" borderId="0" xfId="0" applyNumberFormat="1"/>
    <xf numFmtId="164" fontId="0" fillId="4" borderId="0" xfId="0" applyNumberFormat="1" applyFill="1"/>
    <xf numFmtId="0" fontId="7" fillId="0" borderId="0" xfId="0" applyFont="1"/>
    <xf numFmtId="0" fontId="8" fillId="0" borderId="0" xfId="0" applyFont="1" applyFill="1"/>
  </cellXfs>
  <cellStyles count="2">
    <cellStyle name="Normal" xfId="0" builtinId="0"/>
    <cellStyle name="Normal 2" xfId="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sv-SE"/>
  <c:chart>
    <c:plotArea>
      <c:layout/>
      <c:lineChart>
        <c:grouping val="standard"/>
        <c:ser>
          <c:idx val="0"/>
          <c:order val="0"/>
          <c:marker>
            <c:symbol val="none"/>
          </c:marker>
          <c:cat>
            <c:numRef>
              <c:f>Resultat!$C$4:$G$4</c:f>
              <c:numCache>
                <c:formatCode>0.0</c:formatCode>
                <c:ptCount val="5"/>
                <c:pt idx="0">
                  <c:v>91</c:v>
                </c:pt>
                <c:pt idx="1">
                  <c:v>93</c:v>
                </c:pt>
                <c:pt idx="2">
                  <c:v>95</c:v>
                </c:pt>
                <c:pt idx="3">
                  <c:v>97</c:v>
                </c:pt>
                <c:pt idx="4">
                  <c:v>99</c:v>
                </c:pt>
              </c:numCache>
            </c:numRef>
          </c:cat>
          <c:val>
            <c:numRef>
              <c:f>Resultat!$H$9:$L$9</c:f>
              <c:numCache>
                <c:formatCode>#,##0</c:formatCode>
                <c:ptCount val="5"/>
                <c:pt idx="0">
                  <c:v>23167.359807570694</c:v>
                </c:pt>
                <c:pt idx="1">
                  <c:v>28394.519679023579</c:v>
                </c:pt>
                <c:pt idx="2">
                  <c:v>34941.727446083867</c:v>
                </c:pt>
                <c:pt idx="3">
                  <c:v>44071.820609105482</c:v>
                </c:pt>
                <c:pt idx="4">
                  <c:v>61252.024839886668</c:v>
                </c:pt>
              </c:numCache>
            </c:numRef>
          </c:val>
        </c:ser>
        <c:marker val="1"/>
        <c:axId val="97215616"/>
        <c:axId val="97217536"/>
      </c:lineChart>
      <c:catAx>
        <c:axId val="97215616"/>
        <c:scaling>
          <c:orientation val="minMax"/>
        </c:scaling>
        <c:axPos val="b"/>
        <c:title>
          <c:tx>
            <c:rich>
              <a:bodyPr/>
              <a:lstStyle/>
              <a:p>
                <a:pPr>
                  <a:defRPr/>
                </a:pPr>
                <a:r>
                  <a:rPr lang="en-US"/>
                  <a:t>Servicenivåer</a:t>
                </a:r>
              </a:p>
            </c:rich>
          </c:tx>
        </c:title>
        <c:numFmt formatCode="0.0" sourceLinked="1"/>
        <c:tickLblPos val="nextTo"/>
        <c:crossAx val="97217536"/>
        <c:crosses val="autoZero"/>
        <c:auto val="1"/>
        <c:lblAlgn val="ctr"/>
        <c:lblOffset val="100"/>
      </c:catAx>
      <c:valAx>
        <c:axId val="97217536"/>
        <c:scaling>
          <c:orientation val="minMax"/>
        </c:scaling>
        <c:axPos val="l"/>
        <c:majorGridlines/>
        <c:numFmt formatCode="#,##0" sourceLinked="1"/>
        <c:tickLblPos val="nextTo"/>
        <c:crossAx val="97215616"/>
        <c:crosses val="autoZero"/>
        <c:crossBetween val="between"/>
      </c:valAx>
    </c:plotArea>
    <c:plotVisOnly val="1"/>
  </c:chart>
  <c:printSettings>
    <c:headerFooter/>
    <c:pageMargins b="0.75000000000000144" l="0.70000000000000062" r="0.70000000000000062" t="0.75000000000000144" header="0.30000000000000032" footer="0.30000000000000032"/>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xdr:col>
      <xdr:colOff>1885950</xdr:colOff>
      <xdr:row>4</xdr:row>
      <xdr:rowOff>29976</xdr:rowOff>
    </xdr:to>
    <xdr:grpSp>
      <xdr:nvGrpSpPr>
        <xdr:cNvPr id="2" name="Grupp 1"/>
        <xdr:cNvGrpSpPr/>
      </xdr:nvGrpSpPr>
      <xdr:grpSpPr>
        <a:xfrm>
          <a:off x="304800" y="190500"/>
          <a:ext cx="1885950" cy="887226"/>
          <a:chOff x="1907704" y="1352104"/>
          <a:chExt cx="5040560" cy="2220912"/>
        </a:xfrm>
      </xdr:grpSpPr>
      <xdr:sp macro="" textlink="">
        <xdr:nvSpPr>
          <xdr:cNvPr id="3" name="AutoShape 5"/>
          <xdr:cNvSpPr>
            <a:spLocks noChangeArrowheads="1"/>
          </xdr:cNvSpPr>
        </xdr:nvSpPr>
        <xdr:spPr bwMode="auto">
          <a:xfrm>
            <a:off x="1907704" y="1352104"/>
            <a:ext cx="2529359"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4" name="AutoShape 37"/>
          <xdr:cNvSpPr>
            <a:spLocks noChangeArrowheads="1"/>
          </xdr:cNvSpPr>
        </xdr:nvSpPr>
        <xdr:spPr bwMode="auto">
          <a:xfrm flipH="1">
            <a:off x="4716463" y="1352104"/>
            <a:ext cx="2231801" cy="2220912"/>
          </a:xfrm>
          <a:prstGeom prst="flowChartDelay">
            <a:avLst/>
          </a:prstGeom>
          <a:solidFill>
            <a:srgbClr val="FFFF00"/>
          </a:solidFill>
          <a:ln w="9525">
            <a:no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nvGrpSpPr>
          <xdr:cNvPr id="5" name="Group 67"/>
          <xdr:cNvGrpSpPr>
            <a:grpSpLocks/>
          </xdr:cNvGrpSpPr>
        </xdr:nvGrpSpPr>
        <xdr:grpSpPr bwMode="auto">
          <a:xfrm>
            <a:off x="2268538" y="1773226"/>
            <a:ext cx="4148138" cy="1430333"/>
            <a:chOff x="1480" y="1960"/>
            <a:chExt cx="2928" cy="1010"/>
          </a:xfrm>
        </xdr:grpSpPr>
        <xdr:grpSp>
          <xdr:nvGrpSpPr>
            <xdr:cNvPr id="7" name="Group 68"/>
            <xdr:cNvGrpSpPr>
              <a:grpSpLocks/>
            </xdr:cNvGrpSpPr>
          </xdr:nvGrpSpPr>
          <xdr:grpSpPr bwMode="auto">
            <a:xfrm>
              <a:off x="1519" y="2056"/>
              <a:ext cx="2889" cy="832"/>
              <a:chOff x="1972" y="955"/>
              <a:chExt cx="1970" cy="1147"/>
            </a:xfrm>
          </xdr:grpSpPr>
          <xdr:sp macro="" textlink="">
            <xdr:nvSpPr>
              <xdr:cNvPr id="19" name="Arc 69"/>
              <xdr:cNvSpPr>
                <a:spLocks/>
              </xdr:cNvSpPr>
            </xdr:nvSpPr>
            <xdr:spPr bwMode="auto">
              <a:xfrm rot="10800000">
                <a:off x="1972" y="1530"/>
                <a:ext cx="1970" cy="572"/>
              </a:xfrm>
              <a:custGeom>
                <a:avLst/>
                <a:gdLst>
                  <a:gd name="G0" fmla="+- 0 0 0"/>
                  <a:gd name="G1" fmla="+- 21600 0 0"/>
                  <a:gd name="G2" fmla="+- 21600 0 0"/>
                  <a:gd name="T0" fmla="*/ 0 w 21600"/>
                  <a:gd name="T1" fmla="*/ 0 h 21600"/>
                  <a:gd name="T2" fmla="*/ 21600 w 21600"/>
                  <a:gd name="T3" fmla="*/ 21600 h 21600"/>
                  <a:gd name="T4" fmla="*/ 0 w 21600"/>
                  <a:gd name="T5" fmla="*/ 21600 h 21600"/>
                </a:gdLst>
                <a:ahLst/>
                <a:cxnLst>
                  <a:cxn ang="0">
                    <a:pos x="T0" y="T1"/>
                  </a:cxn>
                  <a:cxn ang="0">
                    <a:pos x="T2" y="T3"/>
                  </a:cxn>
                  <a:cxn ang="0">
                    <a:pos x="T4" y="T5"/>
                  </a:cxn>
                </a:cxnLst>
                <a:rect l="0" t="0" r="r" b="b"/>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38100" cap="rnd">
                <a:solidFill>
                  <a:srgbClr val="FF0000"/>
                </a:solidFill>
                <a:round/>
                <a:headEnd type="stealth" w="med" len="med"/>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sp macro="" textlink="">
            <xdr:nvSpPr>
              <xdr:cNvPr id="20" name="Arc 70"/>
              <xdr:cNvSpPr>
                <a:spLocks/>
              </xdr:cNvSpPr>
            </xdr:nvSpPr>
            <xdr:spPr bwMode="auto">
              <a:xfrm rot="10800000">
                <a:off x="1972" y="955"/>
                <a:ext cx="1970" cy="573"/>
              </a:xfrm>
              <a:custGeom>
                <a:avLst/>
                <a:gdLst>
                  <a:gd name="G0" fmla="+- 0 0 0"/>
                  <a:gd name="G1" fmla="+- 0 0 0"/>
                  <a:gd name="G2" fmla="+- 21600 0 0"/>
                  <a:gd name="T0" fmla="*/ 21600 w 21600"/>
                  <a:gd name="T1" fmla="*/ 0 h 21600"/>
                  <a:gd name="T2" fmla="*/ 0 w 21600"/>
                  <a:gd name="T3" fmla="*/ 21600 h 21600"/>
                  <a:gd name="T4" fmla="*/ 0 w 21600"/>
                  <a:gd name="T5" fmla="*/ 0 h 21600"/>
                </a:gdLst>
                <a:ahLst/>
                <a:cxnLst>
                  <a:cxn ang="0">
                    <a:pos x="T0" y="T1"/>
                  </a:cxn>
                  <a:cxn ang="0">
                    <a:pos x="T2" y="T3"/>
                  </a:cxn>
                  <a:cxn ang="0">
                    <a:pos x="T4" y="T5"/>
                  </a:cxn>
                </a:cxnLst>
                <a:rect l="0" t="0" r="r" b="b"/>
                <a:pathLst>
                  <a:path w="21600" h="21600" fill="none" extrusionOk="0">
                    <a:moveTo>
                      <a:pt x="21600" y="0"/>
                    </a:moveTo>
                    <a:cubicBezTo>
                      <a:pt x="21600" y="11929"/>
                      <a:pt x="11929" y="21599"/>
                      <a:pt x="0" y="21600"/>
                    </a:cubicBezTo>
                  </a:path>
                  <a:path w="21600" h="21600" stroke="0" extrusionOk="0">
                    <a:moveTo>
                      <a:pt x="21600" y="0"/>
                    </a:moveTo>
                    <a:cubicBezTo>
                      <a:pt x="21600" y="11929"/>
                      <a:pt x="11929" y="21599"/>
                      <a:pt x="0" y="21600"/>
                    </a:cubicBezTo>
                    <a:lnTo>
                      <a:pt x="0" y="0"/>
                    </a:lnTo>
                    <a:close/>
                  </a:path>
                </a:pathLst>
              </a:custGeom>
              <a:noFill/>
              <a:ln w="38100" cap="rnd">
                <a:solidFill>
                  <a:srgbClr val="FF0000"/>
                </a:solidFill>
                <a:round/>
                <a:headEnd type="none" w="sm" len="sm"/>
                <a:tailEnd type="none" w="sm" len="sm"/>
              </a:ln>
              <a:effectLst/>
            </xdr:spPr>
            <xdr:txBody>
              <a:bodyPr wrap="square" lIns="50731" tIns="25366" rIns="50731" bIns="25366">
                <a:spAutoFit/>
              </a:bodyP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sp macro="" textlink="">
          <xdr:nvSpPr>
            <xdr:cNvPr id="8" name="Oval 71"/>
            <xdr:cNvSpPr>
              <a:spLocks noChangeArrowheads="1"/>
            </xdr:cNvSpPr>
          </xdr:nvSpPr>
          <xdr:spPr bwMode="ltGray">
            <a:xfrm>
              <a:off x="2008" y="215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9" name="Oval 72"/>
            <xdr:cNvSpPr>
              <a:spLocks noChangeArrowheads="1"/>
            </xdr:cNvSpPr>
          </xdr:nvSpPr>
          <xdr:spPr bwMode="ltGray">
            <a:xfrm>
              <a:off x="3016"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0" name="Oval 73"/>
            <xdr:cNvSpPr>
              <a:spLocks noChangeArrowheads="1"/>
            </xdr:cNvSpPr>
          </xdr:nvSpPr>
          <xdr:spPr bwMode="ltGray">
            <a:xfrm>
              <a:off x="2549" y="272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1" name="Oval 74"/>
            <xdr:cNvSpPr>
              <a:spLocks noChangeArrowheads="1"/>
            </xdr:cNvSpPr>
          </xdr:nvSpPr>
          <xdr:spPr bwMode="ltGray">
            <a:xfrm>
              <a:off x="1960" y="263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2" name="Oval 75"/>
            <xdr:cNvSpPr>
              <a:spLocks noChangeArrowheads="1"/>
            </xdr:cNvSpPr>
          </xdr:nvSpPr>
          <xdr:spPr bwMode="ltGray">
            <a:xfrm>
              <a:off x="1480" y="2392"/>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3" name="Oval 76"/>
            <xdr:cNvSpPr>
              <a:spLocks noChangeArrowheads="1"/>
            </xdr:cNvSpPr>
          </xdr:nvSpPr>
          <xdr:spPr bwMode="ltGray">
            <a:xfrm>
              <a:off x="3688" y="277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4" name="Oval 77"/>
            <xdr:cNvSpPr>
              <a:spLocks noChangeArrowheads="1"/>
            </xdr:cNvSpPr>
          </xdr:nvSpPr>
          <xdr:spPr bwMode="ltGray">
            <a:xfrm>
              <a:off x="4168" y="2824"/>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5" name="Oval 78"/>
            <xdr:cNvSpPr>
              <a:spLocks noChangeArrowheads="1"/>
            </xdr:cNvSpPr>
          </xdr:nvSpPr>
          <xdr:spPr bwMode="ltGray">
            <a:xfrm>
              <a:off x="3688"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6" name="Oval 79"/>
            <xdr:cNvSpPr>
              <a:spLocks noChangeArrowheads="1"/>
            </xdr:cNvSpPr>
          </xdr:nvSpPr>
          <xdr:spPr bwMode="ltGray">
            <a:xfrm>
              <a:off x="4216" y="1960"/>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7" name="Oval 80"/>
            <xdr:cNvSpPr>
              <a:spLocks noChangeArrowheads="1"/>
            </xdr:cNvSpPr>
          </xdr:nvSpPr>
          <xdr:spPr bwMode="ltGray">
            <a:xfrm>
              <a:off x="2536" y="2056"/>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sp macro="" textlink="">
          <xdr:nvSpPr>
            <xdr:cNvPr id="18" name="Oval 81"/>
            <xdr:cNvSpPr>
              <a:spLocks noChangeArrowheads="1"/>
            </xdr:cNvSpPr>
          </xdr:nvSpPr>
          <xdr:spPr bwMode="ltGray">
            <a:xfrm>
              <a:off x="3016" y="2008"/>
              <a:ext cx="131" cy="146"/>
            </a:xfrm>
            <a:prstGeom prst="ellipse">
              <a:avLst/>
            </a:prstGeom>
            <a:solidFill>
              <a:srgbClr val="F07800"/>
            </a:solidFill>
            <a:ln w="19050">
              <a:solidFill>
                <a:schemeClr val="tx1"/>
              </a:solidFill>
              <a:round/>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pPr algn="ctr" eaLnBrk="0" hangingPunct="0"/>
              <a:endParaRPr lang="en-US">
                <a:latin typeface="Helvetica" pitchFamily="34" charset="0"/>
              </a:endParaRPr>
            </a:p>
          </xdr:txBody>
        </xdr:sp>
      </xdr:grpSp>
      <xdr:sp macro="" textlink="">
        <xdr:nvSpPr>
          <xdr:cNvPr id="6" name="AutoShape 82"/>
          <xdr:cNvSpPr>
            <a:spLocks noChangeArrowheads="1"/>
          </xdr:cNvSpPr>
        </xdr:nvSpPr>
        <xdr:spPr bwMode="auto">
          <a:xfrm flipH="1" flipV="1">
            <a:off x="5983288" y="2278063"/>
            <a:ext cx="720725" cy="503237"/>
          </a:xfrm>
          <a:prstGeom prst="triangle">
            <a:avLst>
              <a:gd name="adj" fmla="val 50000"/>
            </a:avLst>
          </a:prstGeom>
          <a:solidFill>
            <a:srgbClr val="FF0000"/>
          </a:solidFill>
          <a:ln w="9525">
            <a:solidFill>
              <a:schemeClr val="tx1"/>
            </a:solidFill>
            <a:miter lim="800000"/>
            <a:headEnd/>
            <a:tailEnd/>
          </a:ln>
          <a:effectLst/>
        </xdr:spPr>
        <xdr:txBody>
          <a:bodyPr wrap="square" anchor="ctr"/>
          <a:lstStyle>
            <a:defPPr>
              <a:defRPr lang="sv-SE"/>
            </a:defPPr>
            <a:lvl1pPr algn="l" rtl="0" fontAlgn="base">
              <a:spcBef>
                <a:spcPct val="0"/>
              </a:spcBef>
              <a:spcAft>
                <a:spcPct val="0"/>
              </a:spcAft>
              <a:defRPr sz="1000" kern="1200">
                <a:solidFill>
                  <a:schemeClr val="tx1"/>
                </a:solidFill>
                <a:latin typeface="Arial" charset="0"/>
                <a:ea typeface="+mn-ea"/>
                <a:cs typeface="+mn-cs"/>
              </a:defRPr>
            </a:lvl1pPr>
            <a:lvl2pPr marL="457200" algn="l" rtl="0" fontAlgn="base">
              <a:spcBef>
                <a:spcPct val="0"/>
              </a:spcBef>
              <a:spcAft>
                <a:spcPct val="0"/>
              </a:spcAft>
              <a:defRPr sz="1000" kern="1200">
                <a:solidFill>
                  <a:schemeClr val="tx1"/>
                </a:solidFill>
                <a:latin typeface="Arial" charset="0"/>
                <a:ea typeface="+mn-ea"/>
                <a:cs typeface="+mn-cs"/>
              </a:defRPr>
            </a:lvl2pPr>
            <a:lvl3pPr marL="914400" algn="l" rtl="0" fontAlgn="base">
              <a:spcBef>
                <a:spcPct val="0"/>
              </a:spcBef>
              <a:spcAft>
                <a:spcPct val="0"/>
              </a:spcAft>
              <a:defRPr sz="1000" kern="1200">
                <a:solidFill>
                  <a:schemeClr val="tx1"/>
                </a:solidFill>
                <a:latin typeface="Arial" charset="0"/>
                <a:ea typeface="+mn-ea"/>
                <a:cs typeface="+mn-cs"/>
              </a:defRPr>
            </a:lvl3pPr>
            <a:lvl4pPr marL="1371600" algn="l" rtl="0" fontAlgn="base">
              <a:spcBef>
                <a:spcPct val="0"/>
              </a:spcBef>
              <a:spcAft>
                <a:spcPct val="0"/>
              </a:spcAft>
              <a:defRPr sz="1000" kern="1200">
                <a:solidFill>
                  <a:schemeClr val="tx1"/>
                </a:solidFill>
                <a:latin typeface="Arial" charset="0"/>
                <a:ea typeface="+mn-ea"/>
                <a:cs typeface="+mn-cs"/>
              </a:defRPr>
            </a:lvl4pPr>
            <a:lvl5pPr marL="1828800" algn="l" rtl="0" fontAlgn="base">
              <a:spcBef>
                <a:spcPct val="0"/>
              </a:spcBef>
              <a:spcAft>
                <a:spcPct val="0"/>
              </a:spcAft>
              <a:defRPr sz="1000" kern="1200">
                <a:solidFill>
                  <a:schemeClr val="tx1"/>
                </a:solidFill>
                <a:latin typeface="Arial" charset="0"/>
                <a:ea typeface="+mn-ea"/>
                <a:cs typeface="+mn-cs"/>
              </a:defRPr>
            </a:lvl5pPr>
            <a:lvl6pPr marL="2286000" algn="l" defTabSz="914400" rtl="0" eaLnBrk="1" latinLnBrk="0" hangingPunct="1">
              <a:defRPr sz="1000" kern="1200">
                <a:solidFill>
                  <a:schemeClr val="tx1"/>
                </a:solidFill>
                <a:latin typeface="Arial" charset="0"/>
                <a:ea typeface="+mn-ea"/>
                <a:cs typeface="+mn-cs"/>
              </a:defRPr>
            </a:lvl6pPr>
            <a:lvl7pPr marL="2743200" algn="l" defTabSz="914400" rtl="0" eaLnBrk="1" latinLnBrk="0" hangingPunct="1">
              <a:defRPr sz="1000" kern="1200">
                <a:solidFill>
                  <a:schemeClr val="tx1"/>
                </a:solidFill>
                <a:latin typeface="Arial" charset="0"/>
                <a:ea typeface="+mn-ea"/>
                <a:cs typeface="+mn-cs"/>
              </a:defRPr>
            </a:lvl7pPr>
            <a:lvl8pPr marL="3200400" algn="l" defTabSz="914400" rtl="0" eaLnBrk="1" latinLnBrk="0" hangingPunct="1">
              <a:defRPr sz="1000" kern="1200">
                <a:solidFill>
                  <a:schemeClr val="tx1"/>
                </a:solidFill>
                <a:latin typeface="Arial" charset="0"/>
                <a:ea typeface="+mn-ea"/>
                <a:cs typeface="+mn-cs"/>
              </a:defRPr>
            </a:lvl8pPr>
            <a:lvl9pPr marL="3657600" algn="l" defTabSz="914400" rtl="0" eaLnBrk="1" latinLnBrk="0" hangingPunct="1">
              <a:defRPr sz="1000" kern="1200">
                <a:solidFill>
                  <a:schemeClr val="tx1"/>
                </a:solidFill>
                <a:latin typeface="Arial" charset="0"/>
                <a:ea typeface="+mn-ea"/>
                <a:cs typeface="+mn-cs"/>
              </a:defRPr>
            </a:lvl9pPr>
          </a:lstStyle>
          <a:p>
            <a:endParaRPr lang="sv-SE"/>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28575</xdr:colOff>
      <xdr:row>10</xdr:row>
      <xdr:rowOff>180975</xdr:rowOff>
    </xdr:from>
    <xdr:to>
      <xdr:col>12</xdr:col>
      <xdr:colOff>76200</xdr:colOff>
      <xdr:row>23</xdr:row>
      <xdr:rowOff>28575</xdr:rowOff>
    </xdr:to>
    <xdr:graphicFrame macro="">
      <xdr:nvGraphicFramePr>
        <xdr:cNvPr id="2" name="Diagram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dimension ref="B3:B24"/>
  <sheetViews>
    <sheetView showGridLines="0" tabSelected="1" workbookViewId="0">
      <selection activeCell="B11" sqref="B11"/>
    </sheetView>
  </sheetViews>
  <sheetFormatPr defaultRowHeight="15"/>
  <cols>
    <col min="1" max="1" width="4.5703125" customWidth="1"/>
    <col min="2" max="2" width="87.5703125" customWidth="1"/>
  </cols>
  <sheetData>
    <row r="3" spans="2:2" ht="26.25">
      <c r="B3" s="1" t="s">
        <v>10</v>
      </c>
    </row>
    <row r="4" spans="2:2" ht="26.25">
      <c r="B4" s="1" t="s">
        <v>9</v>
      </c>
    </row>
    <row r="5" spans="2:2" ht="18.75">
      <c r="B5" s="8" t="s">
        <v>4</v>
      </c>
    </row>
    <row r="6" spans="2:2" ht="18.75">
      <c r="B6" s="8"/>
    </row>
    <row r="8" spans="2:2" ht="47.25">
      <c r="B8" s="7" t="s">
        <v>31</v>
      </c>
    </row>
    <row r="10" spans="2:2" ht="45">
      <c r="B10" s="6" t="s">
        <v>34</v>
      </c>
    </row>
    <row r="11" spans="2:2">
      <c r="B11" s="6"/>
    </row>
    <row r="12" spans="2:2" ht="45">
      <c r="B12" s="6" t="s">
        <v>33</v>
      </c>
    </row>
    <row r="13" spans="2:2">
      <c r="B13" s="6"/>
    </row>
    <row r="14" spans="2:2">
      <c r="B14" s="6" t="s">
        <v>30</v>
      </c>
    </row>
    <row r="15" spans="2:2">
      <c r="B15" s="6" t="s">
        <v>27</v>
      </c>
    </row>
    <row r="16" spans="2:2">
      <c r="B16" s="6" t="s">
        <v>6</v>
      </c>
    </row>
    <row r="17" spans="2:2">
      <c r="B17" s="6" t="s">
        <v>28</v>
      </c>
    </row>
    <row r="18" spans="2:2">
      <c r="B18" s="6" t="s">
        <v>29</v>
      </c>
    </row>
    <row r="20" spans="2:2" ht="60">
      <c r="B20" s="6" t="s">
        <v>32</v>
      </c>
    </row>
    <row r="21" spans="2:2">
      <c r="B21" s="27"/>
    </row>
    <row r="22" spans="2:2">
      <c r="B22" s="6" t="s">
        <v>3</v>
      </c>
    </row>
    <row r="24" spans="2:2">
      <c r="B24" s="13" t="s">
        <v>8</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dimension ref="A2:G206"/>
  <sheetViews>
    <sheetView workbookViewId="0">
      <selection activeCell="A30" sqref="A30"/>
    </sheetView>
  </sheetViews>
  <sheetFormatPr defaultRowHeight="15"/>
  <cols>
    <col min="1" max="1" width="15.5703125" customWidth="1"/>
    <col min="2" max="2" width="11.42578125" customWidth="1"/>
    <col min="3" max="3" width="14" customWidth="1"/>
    <col min="4" max="4" width="11.28515625" customWidth="1"/>
    <col min="5" max="5" width="18.140625" customWidth="1"/>
    <col min="6" max="6" width="11" customWidth="1"/>
    <col min="7" max="7" width="12.5703125" customWidth="1"/>
  </cols>
  <sheetData>
    <row r="2" spans="1:7" ht="15.75">
      <c r="A2" s="2" t="s">
        <v>13</v>
      </c>
      <c r="B2" s="3"/>
      <c r="C2" s="3"/>
      <c r="D2" s="3"/>
      <c r="E2" s="9"/>
      <c r="F2" s="12" t="s">
        <v>7</v>
      </c>
      <c r="G2" s="12"/>
    </row>
    <row r="5" spans="1:7" ht="30">
      <c r="A5" s="4" t="s">
        <v>2</v>
      </c>
      <c r="B5" s="4" t="s">
        <v>0</v>
      </c>
      <c r="C5" s="11" t="s">
        <v>5</v>
      </c>
      <c r="D5" s="11" t="s">
        <v>1</v>
      </c>
      <c r="E5" s="11" t="s">
        <v>11</v>
      </c>
      <c r="F5" s="11" t="s">
        <v>26</v>
      </c>
    </row>
    <row r="7" spans="1:7">
      <c r="A7">
        <v>1</v>
      </c>
      <c r="B7" s="14">
        <v>5000</v>
      </c>
      <c r="C7" s="14">
        <v>100</v>
      </c>
      <c r="D7" s="14">
        <v>150</v>
      </c>
      <c r="E7" s="14">
        <v>180</v>
      </c>
      <c r="F7" s="14">
        <v>5</v>
      </c>
    </row>
    <row r="8" spans="1:7">
      <c r="A8">
        <v>2</v>
      </c>
      <c r="B8" s="14">
        <v>240</v>
      </c>
      <c r="C8" s="14">
        <v>50</v>
      </c>
      <c r="D8" s="14">
        <v>230</v>
      </c>
      <c r="E8" s="14">
        <v>18</v>
      </c>
      <c r="F8" s="14">
        <v>10</v>
      </c>
    </row>
    <row r="9" spans="1:7">
      <c r="A9">
        <v>3</v>
      </c>
      <c r="B9" s="14">
        <v>1200</v>
      </c>
      <c r="C9" s="14">
        <v>120</v>
      </c>
      <c r="D9" s="14">
        <v>87</v>
      </c>
      <c r="E9" s="14">
        <v>85</v>
      </c>
      <c r="F9" s="14">
        <v>15</v>
      </c>
    </row>
    <row r="10" spans="1:7">
      <c r="A10">
        <v>4</v>
      </c>
      <c r="B10" s="14">
        <v>200</v>
      </c>
      <c r="C10" s="14">
        <v>25</v>
      </c>
      <c r="D10" s="14">
        <v>100</v>
      </c>
      <c r="E10" s="14">
        <v>19</v>
      </c>
      <c r="F10" s="14">
        <v>5</v>
      </c>
    </row>
    <row r="11" spans="1:7">
      <c r="A11">
        <v>5</v>
      </c>
      <c r="B11" s="14">
        <v>75</v>
      </c>
      <c r="C11" s="14">
        <v>10</v>
      </c>
      <c r="D11" s="14">
        <v>2500</v>
      </c>
      <c r="E11" s="14">
        <v>6</v>
      </c>
      <c r="F11" s="14">
        <v>12</v>
      </c>
    </row>
    <row r="12" spans="1:7">
      <c r="A12">
        <v>6</v>
      </c>
      <c r="B12" s="14"/>
      <c r="C12" s="14"/>
      <c r="D12" s="14"/>
      <c r="E12" s="14"/>
      <c r="F12" s="14"/>
    </row>
    <row r="13" spans="1:7">
      <c r="A13">
        <v>7</v>
      </c>
      <c r="B13" s="14"/>
      <c r="C13" s="14"/>
      <c r="D13" s="14"/>
      <c r="E13" s="14"/>
      <c r="F13" s="14"/>
    </row>
    <row r="14" spans="1:7">
      <c r="A14">
        <v>8</v>
      </c>
      <c r="B14" s="14"/>
      <c r="C14" s="14"/>
      <c r="D14" s="14"/>
      <c r="E14" s="14"/>
      <c r="F14" s="14"/>
    </row>
    <row r="15" spans="1:7">
      <c r="A15">
        <v>9</v>
      </c>
      <c r="B15" s="14"/>
      <c r="C15" s="14"/>
      <c r="D15" s="14"/>
      <c r="E15" s="14"/>
      <c r="F15" s="14"/>
    </row>
    <row r="16" spans="1:7">
      <c r="A16">
        <v>10</v>
      </c>
      <c r="B16" s="14"/>
      <c r="C16" s="14"/>
      <c r="D16" s="14"/>
      <c r="E16" s="14"/>
      <c r="F16" s="14"/>
    </row>
    <row r="17" spans="1:6">
      <c r="A17">
        <v>11</v>
      </c>
      <c r="B17" s="14"/>
      <c r="C17" s="14"/>
      <c r="D17" s="14"/>
      <c r="E17" s="14"/>
      <c r="F17" s="14"/>
    </row>
    <row r="18" spans="1:6">
      <c r="A18">
        <v>12</v>
      </c>
      <c r="B18" s="14"/>
      <c r="C18" s="14"/>
      <c r="D18" s="14"/>
      <c r="E18" s="14"/>
      <c r="F18" s="14"/>
    </row>
    <row r="19" spans="1:6">
      <c r="A19">
        <v>13</v>
      </c>
      <c r="B19" s="14"/>
      <c r="C19" s="14"/>
      <c r="D19" s="14"/>
      <c r="E19" s="14"/>
      <c r="F19" s="14"/>
    </row>
    <row r="20" spans="1:6">
      <c r="A20">
        <v>14</v>
      </c>
      <c r="B20" s="14"/>
      <c r="C20" s="14"/>
      <c r="D20" s="14"/>
      <c r="E20" s="14"/>
      <c r="F20" s="14"/>
    </row>
    <row r="21" spans="1:6">
      <c r="A21">
        <v>15</v>
      </c>
      <c r="B21" s="14"/>
      <c r="C21" s="14"/>
      <c r="D21" s="14"/>
      <c r="E21" s="14"/>
      <c r="F21" s="14"/>
    </row>
    <row r="22" spans="1:6">
      <c r="A22">
        <v>16</v>
      </c>
      <c r="B22" s="14"/>
      <c r="C22" s="14"/>
      <c r="D22" s="14"/>
      <c r="E22" s="14"/>
      <c r="F22" s="14"/>
    </row>
    <row r="23" spans="1:6">
      <c r="A23">
        <v>17</v>
      </c>
      <c r="B23" s="14"/>
      <c r="C23" s="14"/>
      <c r="D23" s="14"/>
      <c r="E23" s="14"/>
      <c r="F23" s="14"/>
    </row>
    <row r="24" spans="1:6">
      <c r="A24">
        <v>18</v>
      </c>
      <c r="B24" s="14"/>
      <c r="C24" s="14"/>
      <c r="D24" s="14"/>
      <c r="E24" s="14"/>
      <c r="F24" s="14"/>
    </row>
    <row r="25" spans="1:6">
      <c r="A25">
        <v>19</v>
      </c>
      <c r="B25" s="14"/>
      <c r="C25" s="14"/>
      <c r="D25" s="14"/>
      <c r="E25" s="14"/>
      <c r="F25" s="14"/>
    </row>
    <row r="26" spans="1:6">
      <c r="A26">
        <v>20</v>
      </c>
      <c r="B26" s="14"/>
      <c r="C26" s="14"/>
      <c r="D26" s="14"/>
      <c r="E26" s="14"/>
      <c r="F26" s="14"/>
    </row>
    <row r="27" spans="1:6">
      <c r="B27" s="14"/>
      <c r="C27" s="14"/>
      <c r="D27" s="14"/>
      <c r="E27" s="14"/>
      <c r="F27" s="14"/>
    </row>
    <row r="28" spans="1:6">
      <c r="B28" s="14"/>
      <c r="C28" s="14"/>
      <c r="D28" s="14"/>
      <c r="E28" s="14"/>
      <c r="F28" s="14"/>
    </row>
    <row r="29" spans="1:6">
      <c r="B29" s="14"/>
      <c r="C29" s="14"/>
      <c r="D29" s="14"/>
      <c r="E29" s="14"/>
      <c r="F29" s="14"/>
    </row>
    <row r="30" spans="1:6">
      <c r="B30" s="14"/>
      <c r="C30" s="14"/>
      <c r="D30" s="14"/>
      <c r="E30" s="14"/>
      <c r="F30" s="14"/>
    </row>
    <row r="31" spans="1:6">
      <c r="B31" s="14"/>
      <c r="C31" s="14"/>
      <c r="D31" s="14"/>
      <c r="E31" s="14"/>
      <c r="F31" s="14"/>
    </row>
    <row r="32" spans="1:6">
      <c r="B32" s="14"/>
      <c r="C32" s="14"/>
      <c r="D32" s="14"/>
      <c r="E32" s="14"/>
      <c r="F32" s="14"/>
    </row>
    <row r="33" spans="2:6">
      <c r="B33" s="14"/>
      <c r="C33" s="14"/>
      <c r="D33" s="14"/>
      <c r="E33" s="14"/>
      <c r="F33" s="14"/>
    </row>
    <row r="34" spans="2:6">
      <c r="B34" s="14"/>
      <c r="C34" s="14"/>
      <c r="D34" s="14"/>
      <c r="E34" s="14"/>
      <c r="F34" s="14"/>
    </row>
    <row r="35" spans="2:6">
      <c r="B35" s="14"/>
      <c r="C35" s="14"/>
      <c r="D35" s="14"/>
      <c r="E35" s="14"/>
      <c r="F35" s="14"/>
    </row>
    <row r="36" spans="2:6">
      <c r="B36" s="14"/>
      <c r="C36" s="14"/>
      <c r="D36" s="14"/>
      <c r="E36" s="14"/>
      <c r="F36" s="14"/>
    </row>
    <row r="37" spans="2:6">
      <c r="B37" s="14"/>
      <c r="C37" s="14"/>
      <c r="D37" s="14"/>
      <c r="E37" s="14"/>
      <c r="F37" s="14"/>
    </row>
    <row r="38" spans="2:6">
      <c r="B38" s="14"/>
      <c r="C38" s="14"/>
      <c r="D38" s="14"/>
      <c r="E38" s="14"/>
      <c r="F38" s="14"/>
    </row>
    <row r="39" spans="2:6">
      <c r="B39" s="14"/>
      <c r="C39" s="14"/>
      <c r="D39" s="14"/>
      <c r="E39" s="14"/>
      <c r="F39" s="14"/>
    </row>
    <row r="40" spans="2:6">
      <c r="B40" s="14"/>
      <c r="C40" s="14"/>
      <c r="D40" s="14"/>
      <c r="E40" s="14"/>
      <c r="F40" s="14"/>
    </row>
    <row r="41" spans="2:6">
      <c r="B41" s="14"/>
      <c r="C41" s="14"/>
      <c r="D41" s="14"/>
      <c r="E41" s="14"/>
      <c r="F41" s="14"/>
    </row>
    <row r="42" spans="2:6">
      <c r="B42" s="14"/>
      <c r="C42" s="14"/>
      <c r="D42" s="14"/>
      <c r="E42" s="14"/>
      <c r="F42" s="14"/>
    </row>
    <row r="43" spans="2:6">
      <c r="B43" s="14"/>
      <c r="C43" s="14"/>
      <c r="D43" s="14"/>
      <c r="E43" s="14"/>
      <c r="F43" s="14"/>
    </row>
    <row r="44" spans="2:6">
      <c r="B44" s="14"/>
      <c r="C44" s="14"/>
      <c r="D44" s="14"/>
      <c r="E44" s="14"/>
      <c r="F44" s="14"/>
    </row>
    <row r="45" spans="2:6">
      <c r="B45" s="14"/>
      <c r="C45" s="14"/>
      <c r="D45" s="14"/>
      <c r="E45" s="14"/>
      <c r="F45" s="14"/>
    </row>
    <row r="46" spans="2:6">
      <c r="B46" s="14"/>
      <c r="C46" s="14"/>
      <c r="D46" s="14"/>
      <c r="E46" s="14"/>
      <c r="F46" s="14"/>
    </row>
    <row r="47" spans="2:6">
      <c r="B47" s="14"/>
      <c r="C47" s="14"/>
      <c r="D47" s="14"/>
      <c r="E47" s="14"/>
      <c r="F47" s="14"/>
    </row>
    <row r="48" spans="2:6">
      <c r="B48" s="14"/>
      <c r="C48" s="14"/>
      <c r="D48" s="14"/>
      <c r="E48" s="14"/>
      <c r="F48" s="14"/>
    </row>
    <row r="49" spans="2:6">
      <c r="B49" s="14"/>
      <c r="C49" s="14"/>
      <c r="D49" s="14"/>
      <c r="E49" s="14"/>
      <c r="F49" s="14"/>
    </row>
    <row r="50" spans="2:6">
      <c r="B50" s="14"/>
      <c r="C50" s="14"/>
      <c r="D50" s="14"/>
      <c r="E50" s="14"/>
      <c r="F50" s="14"/>
    </row>
    <row r="51" spans="2:6">
      <c r="B51" s="14"/>
      <c r="C51" s="14"/>
      <c r="D51" s="14"/>
      <c r="E51" s="14"/>
      <c r="F51" s="14"/>
    </row>
    <row r="52" spans="2:6">
      <c r="B52" s="14"/>
      <c r="C52" s="14"/>
      <c r="D52" s="14"/>
      <c r="E52" s="14"/>
      <c r="F52" s="14"/>
    </row>
    <row r="53" spans="2:6">
      <c r="B53" s="14"/>
      <c r="C53" s="14"/>
      <c r="D53" s="14"/>
      <c r="E53" s="14"/>
      <c r="F53" s="14"/>
    </row>
    <row r="54" spans="2:6">
      <c r="B54" s="14"/>
      <c r="C54" s="14"/>
      <c r="D54" s="14"/>
      <c r="E54" s="14"/>
      <c r="F54" s="14"/>
    </row>
    <row r="55" spans="2:6">
      <c r="B55" s="14"/>
      <c r="C55" s="14"/>
      <c r="D55" s="14"/>
      <c r="E55" s="14"/>
      <c r="F55" s="14"/>
    </row>
    <row r="56" spans="2:6">
      <c r="B56" s="14"/>
      <c r="C56" s="14"/>
      <c r="D56" s="14"/>
      <c r="E56" s="14"/>
      <c r="F56" s="14"/>
    </row>
    <row r="57" spans="2:6">
      <c r="B57" s="14"/>
      <c r="C57" s="14"/>
      <c r="D57" s="14"/>
      <c r="E57" s="14"/>
      <c r="F57" s="14"/>
    </row>
    <row r="58" spans="2:6">
      <c r="B58" s="14"/>
      <c r="C58" s="14"/>
      <c r="D58" s="14"/>
      <c r="E58" s="14"/>
      <c r="F58" s="14"/>
    </row>
    <row r="59" spans="2:6">
      <c r="B59" s="14"/>
      <c r="C59" s="14"/>
      <c r="D59" s="14"/>
      <c r="E59" s="14"/>
      <c r="F59" s="14"/>
    </row>
    <row r="60" spans="2:6">
      <c r="B60" s="14"/>
      <c r="C60" s="14"/>
      <c r="D60" s="14"/>
      <c r="E60" s="14"/>
      <c r="F60" s="14"/>
    </row>
    <row r="61" spans="2:6">
      <c r="B61" s="14"/>
      <c r="C61" s="14"/>
      <c r="D61" s="14"/>
      <c r="E61" s="14"/>
      <c r="F61" s="14"/>
    </row>
    <row r="62" spans="2:6">
      <c r="B62" s="14"/>
      <c r="C62" s="14"/>
      <c r="D62" s="14"/>
      <c r="E62" s="14"/>
      <c r="F62" s="14"/>
    </row>
    <row r="63" spans="2:6">
      <c r="B63" s="14"/>
      <c r="C63" s="14"/>
      <c r="D63" s="14"/>
      <c r="E63" s="14"/>
      <c r="F63" s="14"/>
    </row>
    <row r="64" spans="2:6">
      <c r="B64" s="14"/>
      <c r="C64" s="14"/>
      <c r="D64" s="14"/>
      <c r="E64" s="14"/>
      <c r="F64" s="14"/>
    </row>
    <row r="65" spans="2:6">
      <c r="B65" s="14"/>
      <c r="C65" s="14"/>
      <c r="D65" s="14"/>
      <c r="E65" s="14"/>
      <c r="F65" s="14"/>
    </row>
    <row r="66" spans="2:6">
      <c r="B66" s="14"/>
      <c r="C66" s="14"/>
      <c r="D66" s="14"/>
      <c r="E66" s="14"/>
      <c r="F66" s="14"/>
    </row>
    <row r="67" spans="2:6">
      <c r="B67" s="14"/>
      <c r="C67" s="14"/>
      <c r="D67" s="14"/>
      <c r="E67" s="14"/>
      <c r="F67" s="14"/>
    </row>
    <row r="68" spans="2:6">
      <c r="B68" s="14"/>
      <c r="C68" s="14"/>
      <c r="D68" s="14"/>
      <c r="E68" s="14"/>
      <c r="F68" s="14"/>
    </row>
    <row r="69" spans="2:6">
      <c r="B69" s="14"/>
      <c r="C69" s="14"/>
      <c r="D69" s="14"/>
      <c r="E69" s="14"/>
      <c r="F69" s="14"/>
    </row>
    <row r="70" spans="2:6">
      <c r="B70" s="14"/>
      <c r="C70" s="14"/>
      <c r="D70" s="14"/>
      <c r="E70" s="14"/>
      <c r="F70" s="14"/>
    </row>
    <row r="71" spans="2:6">
      <c r="B71" s="14"/>
      <c r="C71" s="14"/>
      <c r="D71" s="14"/>
      <c r="E71" s="14"/>
      <c r="F71" s="14"/>
    </row>
    <row r="72" spans="2:6">
      <c r="B72" s="14"/>
      <c r="C72" s="14"/>
      <c r="D72" s="14"/>
      <c r="E72" s="14"/>
      <c r="F72" s="14"/>
    </row>
    <row r="73" spans="2:6">
      <c r="B73" s="14"/>
      <c r="C73" s="14"/>
      <c r="D73" s="14"/>
      <c r="E73" s="14"/>
      <c r="F73" s="14"/>
    </row>
    <row r="74" spans="2:6">
      <c r="B74" s="14"/>
      <c r="C74" s="14"/>
      <c r="D74" s="14"/>
      <c r="E74" s="14"/>
      <c r="F74" s="14"/>
    </row>
    <row r="75" spans="2:6">
      <c r="B75" s="14"/>
      <c r="C75" s="14"/>
      <c r="D75" s="14"/>
      <c r="E75" s="14"/>
      <c r="F75" s="14"/>
    </row>
    <row r="76" spans="2:6">
      <c r="B76" s="14"/>
      <c r="C76" s="14"/>
      <c r="D76" s="14"/>
      <c r="E76" s="14"/>
      <c r="F76" s="14"/>
    </row>
    <row r="77" spans="2:6">
      <c r="B77" s="14"/>
      <c r="C77" s="14"/>
      <c r="D77" s="14"/>
      <c r="E77" s="14"/>
      <c r="F77" s="14"/>
    </row>
    <row r="78" spans="2:6">
      <c r="B78" s="14"/>
      <c r="C78" s="14"/>
      <c r="D78" s="14"/>
      <c r="E78" s="14"/>
      <c r="F78" s="14"/>
    </row>
    <row r="79" spans="2:6">
      <c r="B79" s="14"/>
      <c r="C79" s="14"/>
      <c r="D79" s="14"/>
      <c r="E79" s="14"/>
      <c r="F79" s="14"/>
    </row>
    <row r="80" spans="2:6">
      <c r="B80" s="14"/>
      <c r="C80" s="14"/>
      <c r="D80" s="14"/>
      <c r="E80" s="14"/>
      <c r="F80" s="14"/>
    </row>
    <row r="81" spans="2:6">
      <c r="B81" s="14"/>
      <c r="C81" s="14"/>
      <c r="D81" s="14"/>
      <c r="E81" s="14"/>
      <c r="F81" s="14"/>
    </row>
    <row r="82" spans="2:6">
      <c r="B82" s="14"/>
      <c r="C82" s="14"/>
      <c r="D82" s="14"/>
      <c r="E82" s="14"/>
      <c r="F82" s="14"/>
    </row>
    <row r="83" spans="2:6">
      <c r="B83" s="14"/>
      <c r="C83" s="14"/>
      <c r="D83" s="14"/>
      <c r="E83" s="14"/>
      <c r="F83" s="14"/>
    </row>
    <row r="84" spans="2:6">
      <c r="B84" s="14"/>
      <c r="C84" s="14"/>
      <c r="D84" s="14"/>
      <c r="E84" s="14"/>
      <c r="F84" s="14"/>
    </row>
    <row r="85" spans="2:6">
      <c r="B85" s="14"/>
      <c r="C85" s="14"/>
      <c r="D85" s="14"/>
      <c r="E85" s="14"/>
      <c r="F85" s="14"/>
    </row>
    <row r="86" spans="2:6">
      <c r="B86" s="14"/>
      <c r="C86" s="14"/>
      <c r="D86" s="14"/>
      <c r="E86" s="14"/>
      <c r="F86" s="14"/>
    </row>
    <row r="87" spans="2:6">
      <c r="B87" s="14"/>
      <c r="C87" s="14"/>
      <c r="D87" s="14"/>
      <c r="E87" s="14"/>
      <c r="F87" s="14"/>
    </row>
    <row r="88" spans="2:6">
      <c r="B88" s="14"/>
      <c r="C88" s="14"/>
      <c r="D88" s="14"/>
      <c r="E88" s="14"/>
      <c r="F88" s="14"/>
    </row>
    <row r="89" spans="2:6">
      <c r="B89" s="14"/>
      <c r="C89" s="14"/>
      <c r="D89" s="14"/>
      <c r="E89" s="14"/>
      <c r="F89" s="14"/>
    </row>
    <row r="90" spans="2:6">
      <c r="B90" s="14"/>
      <c r="C90" s="14"/>
      <c r="D90" s="14"/>
      <c r="E90" s="14"/>
      <c r="F90" s="14"/>
    </row>
    <row r="91" spans="2:6">
      <c r="B91" s="14"/>
      <c r="C91" s="14"/>
      <c r="D91" s="14"/>
      <c r="E91" s="14"/>
      <c r="F91" s="14"/>
    </row>
    <row r="92" spans="2:6">
      <c r="B92" s="14"/>
      <c r="C92" s="14"/>
      <c r="D92" s="14"/>
      <c r="E92" s="14"/>
      <c r="F92" s="14"/>
    </row>
    <row r="93" spans="2:6">
      <c r="B93" s="14"/>
      <c r="C93" s="14"/>
      <c r="D93" s="14"/>
      <c r="E93" s="14"/>
      <c r="F93" s="14"/>
    </row>
    <row r="94" spans="2:6">
      <c r="B94" s="14"/>
      <c r="C94" s="14"/>
      <c r="D94" s="14"/>
      <c r="E94" s="14"/>
      <c r="F94" s="14"/>
    </row>
    <row r="95" spans="2:6">
      <c r="B95" s="14"/>
      <c r="C95" s="14"/>
      <c r="D95" s="14"/>
      <c r="E95" s="14"/>
      <c r="F95" s="14"/>
    </row>
    <row r="96" spans="2:6">
      <c r="B96" s="14"/>
      <c r="C96" s="14"/>
      <c r="D96" s="14"/>
      <c r="E96" s="14"/>
      <c r="F96" s="14"/>
    </row>
    <row r="97" spans="2:6">
      <c r="B97" s="14"/>
      <c r="C97" s="14"/>
      <c r="D97" s="14"/>
      <c r="E97" s="14"/>
      <c r="F97" s="14"/>
    </row>
    <row r="98" spans="2:6">
      <c r="B98" s="14"/>
      <c r="C98" s="14"/>
      <c r="D98" s="14"/>
      <c r="E98" s="14"/>
      <c r="F98" s="14"/>
    </row>
    <row r="99" spans="2:6">
      <c r="B99" s="14"/>
      <c r="C99" s="14"/>
      <c r="D99" s="14"/>
      <c r="E99" s="14"/>
      <c r="F99" s="14"/>
    </row>
    <row r="100" spans="2:6">
      <c r="B100" s="14"/>
      <c r="C100" s="14"/>
      <c r="D100" s="14"/>
      <c r="E100" s="14"/>
      <c r="F100" s="14"/>
    </row>
    <row r="101" spans="2:6">
      <c r="B101" s="14"/>
      <c r="C101" s="14"/>
      <c r="D101" s="14"/>
      <c r="E101" s="14"/>
      <c r="F101" s="14"/>
    </row>
    <row r="102" spans="2:6">
      <c r="B102" s="14"/>
      <c r="C102" s="14"/>
      <c r="D102" s="14"/>
      <c r="E102" s="14"/>
      <c r="F102" s="14"/>
    </row>
    <row r="103" spans="2:6">
      <c r="B103" s="14"/>
      <c r="C103" s="14"/>
      <c r="D103" s="14"/>
      <c r="E103" s="14"/>
      <c r="F103" s="14"/>
    </row>
    <row r="104" spans="2:6">
      <c r="B104" s="14"/>
      <c r="C104" s="14"/>
      <c r="D104" s="14"/>
      <c r="E104" s="14"/>
      <c r="F104" s="14"/>
    </row>
    <row r="105" spans="2:6">
      <c r="B105" s="14"/>
      <c r="C105" s="14"/>
      <c r="D105" s="14"/>
      <c r="E105" s="14"/>
      <c r="F105" s="14"/>
    </row>
    <row r="106" spans="2:6">
      <c r="B106" s="14"/>
      <c r="C106" s="14"/>
      <c r="D106" s="14"/>
      <c r="E106" s="14"/>
      <c r="F106" s="14"/>
    </row>
    <row r="107" spans="2:6">
      <c r="B107" s="14"/>
      <c r="C107" s="14"/>
      <c r="D107" s="14"/>
      <c r="E107" s="14"/>
      <c r="F107" s="14"/>
    </row>
    <row r="108" spans="2:6">
      <c r="B108" s="14"/>
      <c r="C108" s="14"/>
      <c r="D108" s="14"/>
      <c r="E108" s="14"/>
      <c r="F108" s="14"/>
    </row>
    <row r="109" spans="2:6">
      <c r="B109" s="14"/>
      <c r="C109" s="14"/>
      <c r="D109" s="14"/>
      <c r="E109" s="14"/>
      <c r="F109" s="14"/>
    </row>
    <row r="110" spans="2:6">
      <c r="B110" s="14"/>
      <c r="C110" s="14"/>
      <c r="D110" s="14"/>
      <c r="E110" s="14"/>
      <c r="F110" s="14"/>
    </row>
    <row r="111" spans="2:6">
      <c r="B111" s="14"/>
      <c r="C111" s="14"/>
      <c r="D111" s="14"/>
      <c r="E111" s="14"/>
      <c r="F111" s="14"/>
    </row>
    <row r="112" spans="2:6">
      <c r="B112" s="14"/>
      <c r="C112" s="14"/>
      <c r="D112" s="14"/>
      <c r="E112" s="14"/>
      <c r="F112" s="14"/>
    </row>
    <row r="113" spans="2:6">
      <c r="B113" s="14"/>
      <c r="C113" s="14"/>
      <c r="D113" s="14"/>
      <c r="E113" s="14"/>
      <c r="F113" s="14"/>
    </row>
    <row r="114" spans="2:6">
      <c r="B114" s="14"/>
      <c r="C114" s="14"/>
      <c r="D114" s="14"/>
      <c r="E114" s="14"/>
      <c r="F114" s="14"/>
    </row>
    <row r="115" spans="2:6">
      <c r="B115" s="14"/>
      <c r="C115" s="14"/>
      <c r="D115" s="14"/>
      <c r="E115" s="14"/>
      <c r="F115" s="14"/>
    </row>
    <row r="116" spans="2:6">
      <c r="B116" s="14"/>
      <c r="C116" s="14"/>
      <c r="D116" s="14"/>
      <c r="E116" s="14"/>
      <c r="F116" s="14"/>
    </row>
    <row r="117" spans="2:6">
      <c r="B117" s="14"/>
      <c r="C117" s="14"/>
      <c r="D117" s="14"/>
      <c r="E117" s="14"/>
      <c r="F117" s="14"/>
    </row>
    <row r="118" spans="2:6">
      <c r="B118" s="14"/>
      <c r="C118" s="14"/>
      <c r="D118" s="14"/>
      <c r="E118" s="14"/>
      <c r="F118" s="14"/>
    </row>
    <row r="119" spans="2:6">
      <c r="B119" s="14"/>
      <c r="C119" s="14"/>
      <c r="D119" s="14"/>
      <c r="E119" s="14"/>
      <c r="F119" s="14"/>
    </row>
    <row r="120" spans="2:6">
      <c r="B120" s="14"/>
      <c r="C120" s="14"/>
      <c r="D120" s="14"/>
      <c r="E120" s="14"/>
      <c r="F120" s="14"/>
    </row>
    <row r="121" spans="2:6">
      <c r="B121" s="14"/>
      <c r="C121" s="14"/>
      <c r="D121" s="14"/>
      <c r="E121" s="14"/>
      <c r="F121" s="14"/>
    </row>
    <row r="122" spans="2:6">
      <c r="B122" s="14"/>
      <c r="C122" s="14"/>
      <c r="D122" s="14"/>
      <c r="E122" s="14"/>
      <c r="F122" s="14"/>
    </row>
    <row r="123" spans="2:6">
      <c r="B123" s="14"/>
      <c r="C123" s="14"/>
      <c r="D123" s="14"/>
      <c r="E123" s="14"/>
      <c r="F123" s="14"/>
    </row>
    <row r="124" spans="2:6">
      <c r="B124" s="14"/>
      <c r="C124" s="14"/>
      <c r="D124" s="14"/>
      <c r="E124" s="14"/>
      <c r="F124" s="14"/>
    </row>
    <row r="125" spans="2:6">
      <c r="B125" s="14"/>
      <c r="C125" s="14"/>
      <c r="D125" s="14"/>
      <c r="E125" s="14"/>
      <c r="F125" s="14"/>
    </row>
    <row r="126" spans="2:6">
      <c r="B126" s="14"/>
      <c r="C126" s="14"/>
      <c r="D126" s="14"/>
      <c r="E126" s="14"/>
      <c r="F126" s="14"/>
    </row>
    <row r="127" spans="2:6">
      <c r="B127" s="14"/>
      <c r="C127" s="14"/>
      <c r="D127" s="14"/>
      <c r="E127" s="14"/>
      <c r="F127" s="14"/>
    </row>
    <row r="128" spans="2:6">
      <c r="B128" s="14"/>
      <c r="C128" s="14"/>
      <c r="D128" s="14"/>
      <c r="E128" s="14"/>
      <c r="F128" s="14"/>
    </row>
    <row r="129" spans="2:6">
      <c r="B129" s="14"/>
      <c r="C129" s="14"/>
      <c r="D129" s="14"/>
      <c r="E129" s="14"/>
      <c r="F129" s="14"/>
    </row>
    <row r="130" spans="2:6">
      <c r="B130" s="14"/>
      <c r="C130" s="14"/>
      <c r="D130" s="14"/>
      <c r="E130" s="14"/>
      <c r="F130" s="14"/>
    </row>
    <row r="131" spans="2:6">
      <c r="B131" s="14"/>
      <c r="C131" s="14"/>
      <c r="D131" s="14"/>
      <c r="E131" s="14"/>
      <c r="F131" s="14"/>
    </row>
    <row r="132" spans="2:6">
      <c r="B132" s="14"/>
      <c r="C132" s="14"/>
      <c r="D132" s="14"/>
      <c r="E132" s="14"/>
      <c r="F132" s="14"/>
    </row>
    <row r="133" spans="2:6">
      <c r="B133" s="14"/>
      <c r="C133" s="14"/>
      <c r="D133" s="14"/>
      <c r="E133" s="14"/>
      <c r="F133" s="14"/>
    </row>
    <row r="134" spans="2:6">
      <c r="B134" s="14"/>
      <c r="C134" s="14"/>
      <c r="D134" s="14"/>
      <c r="E134" s="14"/>
      <c r="F134" s="14"/>
    </row>
    <row r="135" spans="2:6">
      <c r="B135" s="14"/>
      <c r="C135" s="14"/>
      <c r="D135" s="14"/>
      <c r="E135" s="14"/>
      <c r="F135" s="14"/>
    </row>
    <row r="136" spans="2:6">
      <c r="B136" s="14"/>
      <c r="C136" s="14"/>
      <c r="D136" s="14"/>
      <c r="E136" s="14"/>
      <c r="F136" s="14"/>
    </row>
    <row r="137" spans="2:6">
      <c r="B137" s="14"/>
      <c r="C137" s="14"/>
      <c r="D137" s="14"/>
      <c r="E137" s="14"/>
      <c r="F137" s="14"/>
    </row>
    <row r="138" spans="2:6">
      <c r="B138" s="14"/>
      <c r="C138" s="14"/>
      <c r="D138" s="14"/>
      <c r="E138" s="14"/>
      <c r="F138" s="14"/>
    </row>
    <row r="139" spans="2:6">
      <c r="B139" s="14"/>
      <c r="C139" s="14"/>
      <c r="D139" s="14"/>
      <c r="E139" s="14"/>
      <c r="F139" s="14"/>
    </row>
    <row r="140" spans="2:6">
      <c r="B140" s="14"/>
      <c r="C140" s="14"/>
      <c r="D140" s="14"/>
      <c r="E140" s="14"/>
      <c r="F140" s="14"/>
    </row>
    <row r="141" spans="2:6">
      <c r="B141" s="14"/>
      <c r="C141" s="14"/>
      <c r="D141" s="14"/>
      <c r="E141" s="14"/>
      <c r="F141" s="14"/>
    </row>
    <row r="142" spans="2:6">
      <c r="B142" s="14"/>
      <c r="C142" s="14"/>
      <c r="D142" s="14"/>
      <c r="E142" s="14"/>
      <c r="F142" s="14"/>
    </row>
    <row r="143" spans="2:6">
      <c r="B143" s="14"/>
      <c r="C143" s="14"/>
      <c r="D143" s="14"/>
      <c r="E143" s="14"/>
      <c r="F143" s="14"/>
    </row>
    <row r="144" spans="2:6">
      <c r="B144" s="14"/>
      <c r="C144" s="14"/>
      <c r="D144" s="14"/>
      <c r="E144" s="14"/>
      <c r="F144" s="14"/>
    </row>
    <row r="145" spans="2:6">
      <c r="B145" s="14"/>
      <c r="C145" s="14"/>
      <c r="D145" s="14"/>
      <c r="E145" s="14"/>
      <c r="F145" s="14"/>
    </row>
    <row r="146" spans="2:6">
      <c r="B146" s="14"/>
      <c r="C146" s="14"/>
      <c r="D146" s="14"/>
      <c r="E146" s="14"/>
      <c r="F146" s="14"/>
    </row>
    <row r="147" spans="2:6">
      <c r="B147" s="14"/>
      <c r="C147" s="14"/>
      <c r="D147" s="14"/>
      <c r="E147" s="14"/>
      <c r="F147" s="14"/>
    </row>
    <row r="148" spans="2:6">
      <c r="B148" s="14"/>
      <c r="C148" s="14"/>
      <c r="D148" s="14"/>
      <c r="E148" s="14"/>
      <c r="F148" s="14"/>
    </row>
    <row r="149" spans="2:6">
      <c r="B149" s="14"/>
      <c r="C149" s="14"/>
      <c r="D149" s="14"/>
      <c r="E149" s="14"/>
      <c r="F149" s="14"/>
    </row>
    <row r="150" spans="2:6">
      <c r="B150" s="14"/>
      <c r="C150" s="14"/>
      <c r="D150" s="14"/>
      <c r="E150" s="14"/>
      <c r="F150" s="14"/>
    </row>
    <row r="151" spans="2:6">
      <c r="B151" s="14"/>
      <c r="C151" s="14"/>
      <c r="D151" s="14"/>
      <c r="E151" s="14"/>
      <c r="F151" s="14"/>
    </row>
    <row r="152" spans="2:6">
      <c r="B152" s="14"/>
      <c r="C152" s="14"/>
      <c r="D152" s="14"/>
      <c r="E152" s="14"/>
      <c r="F152" s="14"/>
    </row>
    <row r="153" spans="2:6">
      <c r="B153" s="14"/>
      <c r="C153" s="14"/>
      <c r="D153" s="14"/>
      <c r="E153" s="14"/>
      <c r="F153" s="14"/>
    </row>
    <row r="154" spans="2:6">
      <c r="B154" s="14"/>
      <c r="C154" s="14"/>
      <c r="D154" s="14"/>
      <c r="E154" s="14"/>
      <c r="F154" s="14"/>
    </row>
    <row r="155" spans="2:6">
      <c r="B155" s="14"/>
      <c r="C155" s="14"/>
      <c r="D155" s="14"/>
      <c r="E155" s="14"/>
      <c r="F155" s="14"/>
    </row>
    <row r="156" spans="2:6">
      <c r="B156" s="14"/>
      <c r="C156" s="14"/>
      <c r="D156" s="14"/>
      <c r="E156" s="14"/>
      <c r="F156" s="14"/>
    </row>
    <row r="157" spans="2:6">
      <c r="B157" s="14"/>
      <c r="C157" s="14"/>
      <c r="D157" s="14"/>
      <c r="E157" s="14"/>
      <c r="F157" s="14"/>
    </row>
    <row r="158" spans="2:6">
      <c r="B158" s="14"/>
      <c r="C158" s="14"/>
      <c r="D158" s="14"/>
      <c r="E158" s="14"/>
      <c r="F158" s="14"/>
    </row>
    <row r="159" spans="2:6">
      <c r="B159" s="14"/>
      <c r="C159" s="14"/>
      <c r="D159" s="14"/>
      <c r="E159" s="14"/>
      <c r="F159" s="14"/>
    </row>
    <row r="160" spans="2:6">
      <c r="B160" s="14"/>
      <c r="C160" s="14"/>
      <c r="D160" s="14"/>
      <c r="E160" s="14"/>
      <c r="F160" s="14"/>
    </row>
    <row r="161" spans="2:6">
      <c r="B161" s="14"/>
      <c r="C161" s="14"/>
      <c r="D161" s="14"/>
      <c r="E161" s="14"/>
      <c r="F161" s="14"/>
    </row>
    <row r="162" spans="2:6">
      <c r="B162" s="14"/>
      <c r="C162" s="14"/>
      <c r="D162" s="14"/>
      <c r="E162" s="14"/>
      <c r="F162" s="14"/>
    </row>
    <row r="163" spans="2:6">
      <c r="B163" s="14"/>
      <c r="C163" s="14"/>
      <c r="D163" s="14"/>
      <c r="E163" s="14"/>
      <c r="F163" s="14"/>
    </row>
    <row r="164" spans="2:6">
      <c r="B164" s="14"/>
      <c r="C164" s="14"/>
      <c r="D164" s="14"/>
      <c r="E164" s="14"/>
      <c r="F164" s="14"/>
    </row>
    <row r="165" spans="2:6">
      <c r="B165" s="14"/>
      <c r="C165" s="14"/>
      <c r="D165" s="14"/>
      <c r="E165" s="14"/>
      <c r="F165" s="14"/>
    </row>
    <row r="166" spans="2:6">
      <c r="B166" s="14"/>
      <c r="C166" s="14"/>
      <c r="D166" s="14"/>
      <c r="E166" s="14"/>
      <c r="F166" s="14"/>
    </row>
    <row r="167" spans="2:6">
      <c r="B167" s="14"/>
      <c r="C167" s="14"/>
      <c r="D167" s="14"/>
      <c r="E167" s="14"/>
      <c r="F167" s="14"/>
    </row>
    <row r="168" spans="2:6">
      <c r="B168" s="14"/>
      <c r="C168" s="14"/>
      <c r="D168" s="14"/>
      <c r="E168" s="14"/>
      <c r="F168" s="14"/>
    </row>
    <row r="169" spans="2:6">
      <c r="B169" s="14"/>
      <c r="C169" s="14"/>
      <c r="D169" s="14"/>
      <c r="E169" s="14"/>
      <c r="F169" s="14"/>
    </row>
    <row r="170" spans="2:6">
      <c r="B170" s="14"/>
      <c r="C170" s="14"/>
      <c r="D170" s="14"/>
      <c r="E170" s="14"/>
      <c r="F170" s="14"/>
    </row>
    <row r="171" spans="2:6">
      <c r="B171" s="14"/>
      <c r="C171" s="14"/>
      <c r="D171" s="14"/>
      <c r="E171" s="14"/>
      <c r="F171" s="14"/>
    </row>
    <row r="172" spans="2:6">
      <c r="B172" s="14"/>
      <c r="C172" s="14"/>
      <c r="D172" s="14"/>
      <c r="E172" s="14"/>
      <c r="F172" s="14"/>
    </row>
    <row r="173" spans="2:6">
      <c r="B173" s="14"/>
      <c r="C173" s="14"/>
      <c r="D173" s="14"/>
      <c r="E173" s="14"/>
      <c r="F173" s="14"/>
    </row>
    <row r="174" spans="2:6">
      <c r="B174" s="14"/>
      <c r="C174" s="14"/>
      <c r="D174" s="14"/>
      <c r="E174" s="14"/>
      <c r="F174" s="14"/>
    </row>
    <row r="175" spans="2:6">
      <c r="B175" s="14"/>
      <c r="C175" s="14"/>
      <c r="D175" s="14"/>
      <c r="E175" s="14"/>
      <c r="F175" s="14"/>
    </row>
    <row r="176" spans="2:6">
      <c r="B176" s="14"/>
      <c r="C176" s="14"/>
      <c r="D176" s="14"/>
      <c r="E176" s="14"/>
      <c r="F176" s="14"/>
    </row>
    <row r="177" spans="2:6">
      <c r="B177" s="14"/>
      <c r="C177" s="14"/>
      <c r="D177" s="14"/>
      <c r="E177" s="14"/>
      <c r="F177" s="14"/>
    </row>
    <row r="178" spans="2:6">
      <c r="B178" s="14"/>
      <c r="C178" s="14"/>
      <c r="D178" s="14"/>
      <c r="E178" s="14"/>
      <c r="F178" s="14"/>
    </row>
    <row r="179" spans="2:6">
      <c r="B179" s="14"/>
      <c r="C179" s="14"/>
      <c r="D179" s="14"/>
      <c r="E179" s="14"/>
      <c r="F179" s="14"/>
    </row>
    <row r="180" spans="2:6">
      <c r="B180" s="14"/>
      <c r="C180" s="14"/>
      <c r="D180" s="14"/>
      <c r="E180" s="14"/>
      <c r="F180" s="14"/>
    </row>
    <row r="181" spans="2:6">
      <c r="B181" s="14"/>
      <c r="C181" s="14"/>
      <c r="D181" s="14"/>
      <c r="E181" s="14"/>
      <c r="F181" s="14"/>
    </row>
    <row r="182" spans="2:6">
      <c r="B182" s="14"/>
      <c r="C182" s="14"/>
      <c r="D182" s="14"/>
      <c r="E182" s="14"/>
      <c r="F182" s="14"/>
    </row>
    <row r="183" spans="2:6">
      <c r="B183" s="14"/>
      <c r="C183" s="14"/>
      <c r="D183" s="14"/>
      <c r="E183" s="14"/>
      <c r="F183" s="14"/>
    </row>
    <row r="184" spans="2:6">
      <c r="B184" s="14"/>
      <c r="C184" s="14"/>
      <c r="D184" s="14"/>
      <c r="E184" s="14"/>
      <c r="F184" s="14"/>
    </row>
    <row r="185" spans="2:6">
      <c r="B185" s="14"/>
      <c r="C185" s="14"/>
      <c r="D185" s="14"/>
      <c r="E185" s="14"/>
      <c r="F185" s="14"/>
    </row>
    <row r="186" spans="2:6">
      <c r="B186" s="14"/>
      <c r="C186" s="14"/>
      <c r="D186" s="14"/>
      <c r="E186" s="14"/>
      <c r="F186" s="14"/>
    </row>
    <row r="187" spans="2:6">
      <c r="B187" s="14"/>
      <c r="C187" s="14"/>
      <c r="D187" s="14"/>
      <c r="E187" s="14"/>
      <c r="F187" s="14"/>
    </row>
    <row r="188" spans="2:6">
      <c r="B188" s="14"/>
      <c r="C188" s="14"/>
      <c r="D188" s="14"/>
      <c r="E188" s="14"/>
      <c r="F188" s="14"/>
    </row>
    <row r="189" spans="2:6">
      <c r="B189" s="14"/>
      <c r="C189" s="14"/>
      <c r="D189" s="14"/>
      <c r="E189" s="14"/>
      <c r="F189" s="14"/>
    </row>
    <row r="190" spans="2:6">
      <c r="B190" s="14"/>
      <c r="C190" s="14"/>
      <c r="D190" s="14"/>
      <c r="E190" s="14"/>
      <c r="F190" s="14"/>
    </row>
    <row r="191" spans="2:6">
      <c r="B191" s="14"/>
      <c r="C191" s="14"/>
      <c r="D191" s="14"/>
      <c r="E191" s="14"/>
      <c r="F191" s="14"/>
    </row>
    <row r="192" spans="2:6">
      <c r="B192" s="14"/>
      <c r="C192" s="14"/>
      <c r="D192" s="14"/>
      <c r="E192" s="14"/>
      <c r="F192" s="14"/>
    </row>
    <row r="193" spans="2:6">
      <c r="B193" s="14"/>
      <c r="C193" s="14"/>
      <c r="D193" s="14"/>
      <c r="E193" s="14"/>
      <c r="F193" s="14"/>
    </row>
    <row r="194" spans="2:6">
      <c r="B194" s="14"/>
      <c r="C194" s="14"/>
      <c r="D194" s="14"/>
      <c r="E194" s="14"/>
      <c r="F194" s="14"/>
    </row>
    <row r="195" spans="2:6">
      <c r="B195" s="14"/>
      <c r="C195" s="14"/>
      <c r="D195" s="14"/>
      <c r="E195" s="14"/>
      <c r="F195" s="14"/>
    </row>
    <row r="196" spans="2:6">
      <c r="B196" s="14"/>
      <c r="C196" s="14"/>
      <c r="D196" s="14"/>
      <c r="E196" s="14"/>
      <c r="F196" s="14"/>
    </row>
    <row r="197" spans="2:6">
      <c r="B197" s="14"/>
      <c r="C197" s="14"/>
      <c r="D197" s="14"/>
      <c r="E197" s="14"/>
      <c r="F197" s="14"/>
    </row>
    <row r="198" spans="2:6">
      <c r="B198" s="14"/>
      <c r="C198" s="14"/>
      <c r="D198" s="14"/>
      <c r="E198" s="14"/>
      <c r="F198" s="14"/>
    </row>
    <row r="199" spans="2:6">
      <c r="B199" s="14"/>
      <c r="C199" s="14"/>
      <c r="D199" s="14"/>
      <c r="E199" s="14"/>
      <c r="F199" s="14"/>
    </row>
    <row r="200" spans="2:6">
      <c r="B200" s="14"/>
      <c r="C200" s="14"/>
      <c r="D200" s="14"/>
      <c r="E200" s="14"/>
      <c r="F200" s="14"/>
    </row>
    <row r="201" spans="2:6">
      <c r="B201" s="14"/>
      <c r="C201" s="14"/>
      <c r="D201" s="14"/>
      <c r="E201" s="14"/>
      <c r="F201" s="14"/>
    </row>
    <row r="202" spans="2:6">
      <c r="B202" s="14"/>
      <c r="C202" s="14"/>
      <c r="D202" s="14"/>
      <c r="E202" s="14"/>
      <c r="F202" s="14"/>
    </row>
    <row r="203" spans="2:6">
      <c r="B203" s="14"/>
      <c r="C203" s="14"/>
      <c r="D203" s="14"/>
      <c r="E203" s="14"/>
      <c r="F203" s="14"/>
    </row>
    <row r="204" spans="2:6">
      <c r="B204" s="14"/>
      <c r="C204" s="14"/>
      <c r="D204" s="14"/>
      <c r="E204" s="14"/>
      <c r="F204" s="14"/>
    </row>
    <row r="205" spans="2:6">
      <c r="B205" s="14"/>
      <c r="C205" s="14"/>
      <c r="D205" s="14"/>
      <c r="E205" s="14"/>
      <c r="F205" s="14"/>
    </row>
    <row r="206" spans="2:6">
      <c r="B206" s="14"/>
      <c r="C206" s="14"/>
      <c r="D206" s="14"/>
      <c r="E206" s="14"/>
      <c r="F206" s="14"/>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L108"/>
  <sheetViews>
    <sheetView workbookViewId="0">
      <selection activeCell="A21" sqref="A21"/>
    </sheetView>
  </sheetViews>
  <sheetFormatPr defaultRowHeight="15"/>
  <cols>
    <col min="1" max="1" width="15.5703125" customWidth="1"/>
    <col min="2" max="2" width="12.140625" customWidth="1"/>
    <col min="3" max="3" width="11.42578125" customWidth="1"/>
    <col min="4" max="4" width="10.85546875" customWidth="1"/>
    <col min="5" max="5" width="11" customWidth="1"/>
    <col min="6" max="6" width="10.85546875" customWidth="1"/>
    <col min="14" max="14" width="12.5703125" customWidth="1"/>
    <col min="15" max="15" width="11.42578125" customWidth="1"/>
    <col min="16" max="16" width="10.42578125" customWidth="1"/>
    <col min="17" max="17" width="11" customWidth="1"/>
    <col min="18" max="18" width="10.140625" customWidth="1"/>
  </cols>
  <sheetData>
    <row r="1" spans="1:38">
      <c r="H1" s="9"/>
    </row>
    <row r="2" spans="1:38" ht="15.75">
      <c r="A2" s="2" t="s">
        <v>12</v>
      </c>
      <c r="B2" s="3"/>
      <c r="C2" s="3"/>
      <c r="D2" s="9"/>
      <c r="E2" s="9"/>
      <c r="F2" s="12" t="s">
        <v>7</v>
      </c>
      <c r="G2" s="12"/>
    </row>
    <row r="3" spans="1:38" ht="15.75">
      <c r="A3" s="15"/>
      <c r="B3" s="9"/>
      <c r="C3" s="9"/>
      <c r="D3" s="9"/>
      <c r="E3" s="9"/>
    </row>
    <row r="4" spans="1:38">
      <c r="A4" s="28" t="s">
        <v>14</v>
      </c>
      <c r="B4" s="9"/>
      <c r="C4" s="26">
        <v>91</v>
      </c>
      <c r="D4" s="26">
        <v>93</v>
      </c>
      <c r="E4" s="26">
        <v>95</v>
      </c>
      <c r="F4" s="26">
        <v>97</v>
      </c>
      <c r="G4" s="26">
        <v>99</v>
      </c>
    </row>
    <row r="5" spans="1:38" ht="15.75">
      <c r="A5" s="15"/>
      <c r="B5" s="9"/>
      <c r="C5" s="9"/>
      <c r="D5" s="9"/>
      <c r="E5" s="9"/>
      <c r="F5" s="9"/>
      <c r="G5" s="9"/>
    </row>
    <row r="6" spans="1:38">
      <c r="B6" s="5"/>
      <c r="C6" s="5"/>
      <c r="D6" s="5" t="s">
        <v>25</v>
      </c>
      <c r="E6" s="5"/>
      <c r="F6" s="5"/>
      <c r="G6" s="9"/>
      <c r="H6" s="5"/>
      <c r="I6" s="5" t="s">
        <v>24</v>
      </c>
      <c r="J6" s="5"/>
      <c r="K6" s="5"/>
      <c r="L6" s="5"/>
      <c r="M6" s="9"/>
      <c r="N6" t="s">
        <v>15</v>
      </c>
      <c r="O6" t="s">
        <v>17</v>
      </c>
      <c r="P6" t="s">
        <v>20</v>
      </c>
      <c r="Q6" t="s">
        <v>21</v>
      </c>
      <c r="R6" t="s">
        <v>21</v>
      </c>
      <c r="S6" t="s">
        <v>17</v>
      </c>
      <c r="T6" t="s">
        <v>20</v>
      </c>
      <c r="U6" t="s">
        <v>21</v>
      </c>
      <c r="V6" t="s">
        <v>21</v>
      </c>
      <c r="W6" t="s">
        <v>17</v>
      </c>
      <c r="X6" t="s">
        <v>20</v>
      </c>
      <c r="Y6" t="s">
        <v>21</v>
      </c>
      <c r="Z6" t="s">
        <v>21</v>
      </c>
      <c r="AA6" t="s">
        <v>17</v>
      </c>
      <c r="AB6" t="s">
        <v>20</v>
      </c>
      <c r="AC6" t="s">
        <v>21</v>
      </c>
      <c r="AD6" t="s">
        <v>21</v>
      </c>
      <c r="AE6" t="s">
        <v>17</v>
      </c>
      <c r="AF6" t="s">
        <v>20</v>
      </c>
      <c r="AG6" t="s">
        <v>21</v>
      </c>
      <c r="AH6" t="s">
        <v>21</v>
      </c>
    </row>
    <row r="7" spans="1:38" s="20" customFormat="1">
      <c r="A7" s="10" t="s">
        <v>2</v>
      </c>
      <c r="B7" s="21">
        <f>C4/100</f>
        <v>0.91</v>
      </c>
      <c r="C7" s="21">
        <f t="shared" ref="C7:F7" si="0">D4/100</f>
        <v>0.93</v>
      </c>
      <c r="D7" s="21">
        <f t="shared" si="0"/>
        <v>0.95</v>
      </c>
      <c r="E7" s="21">
        <f t="shared" si="0"/>
        <v>0.97</v>
      </c>
      <c r="F7" s="21">
        <f t="shared" si="0"/>
        <v>0.99</v>
      </c>
      <c r="G7" s="22"/>
      <c r="H7" s="21">
        <f>C4/100</f>
        <v>0.91</v>
      </c>
      <c r="I7" s="21">
        <f t="shared" ref="I7:K7" si="1">D4/100</f>
        <v>0.93</v>
      </c>
      <c r="J7" s="21">
        <f t="shared" si="1"/>
        <v>0.95</v>
      </c>
      <c r="K7" s="21">
        <f t="shared" si="1"/>
        <v>0.97</v>
      </c>
      <c r="L7" s="21">
        <f>G4/100</f>
        <v>0.99</v>
      </c>
      <c r="M7" s="22"/>
      <c r="N7" s="20" t="s">
        <v>16</v>
      </c>
      <c r="O7" s="20" t="s">
        <v>18</v>
      </c>
      <c r="P7" s="20" t="s">
        <v>19</v>
      </c>
      <c r="Q7" s="20" t="s">
        <v>22</v>
      </c>
      <c r="R7" s="20" t="s">
        <v>23</v>
      </c>
      <c r="S7" s="20" t="s">
        <v>18</v>
      </c>
      <c r="T7" s="20" t="s">
        <v>19</v>
      </c>
      <c r="U7" s="20" t="s">
        <v>22</v>
      </c>
      <c r="V7" s="20" t="s">
        <v>23</v>
      </c>
      <c r="W7" s="20" t="s">
        <v>18</v>
      </c>
      <c r="X7" s="20" t="s">
        <v>19</v>
      </c>
      <c r="Y7" s="20" t="s">
        <v>22</v>
      </c>
      <c r="Z7" s="20" t="s">
        <v>23</v>
      </c>
      <c r="AA7" s="20" t="s">
        <v>18</v>
      </c>
      <c r="AB7" s="20" t="s">
        <v>19</v>
      </c>
      <c r="AC7" s="20" t="s">
        <v>22</v>
      </c>
      <c r="AD7" s="20" t="s">
        <v>23</v>
      </c>
      <c r="AE7" s="20" t="s">
        <v>18</v>
      </c>
      <c r="AF7" s="20" t="s">
        <v>19</v>
      </c>
      <c r="AG7" s="20" t="s">
        <v>22</v>
      </c>
      <c r="AH7" s="20" t="s">
        <v>23</v>
      </c>
    </row>
    <row r="8" spans="1:38">
      <c r="B8" s="6"/>
      <c r="C8" s="9"/>
      <c r="D8" s="9"/>
      <c r="O8" s="6"/>
      <c r="S8" s="6"/>
      <c r="W8" s="6"/>
      <c r="AA8" s="6"/>
      <c r="AE8" s="6"/>
      <c r="AI8" s="6"/>
    </row>
    <row r="9" spans="1:38">
      <c r="A9">
        <v>1</v>
      </c>
      <c r="B9" s="14">
        <f>R9</f>
        <v>12179.454616826519</v>
      </c>
      <c r="C9" s="24">
        <f>V9</f>
        <v>13981.68155058419</v>
      </c>
      <c r="D9" s="24">
        <f>Z9</f>
        <v>16261.65004065145</v>
      </c>
      <c r="E9" s="14">
        <f>AD9</f>
        <v>19477.767998051102</v>
      </c>
      <c r="F9" s="14">
        <f>AH9</f>
        <v>25623.271777239122</v>
      </c>
      <c r="H9" s="25">
        <f>SUM(B8:B108)</f>
        <v>23167.359807570694</v>
      </c>
      <c r="I9" s="25">
        <f>SUM(C8:C108)</f>
        <v>28394.519679023579</v>
      </c>
      <c r="J9" s="25">
        <f>SUM(D8:D108)</f>
        <v>34941.727446083867</v>
      </c>
      <c r="K9" s="25">
        <f>SUM(E8:E108)</f>
        <v>44071.820609105482</v>
      </c>
      <c r="L9" s="25">
        <f>SUM(F8:F108)</f>
        <v>61252.024839886668</v>
      </c>
      <c r="M9" s="25"/>
      <c r="N9" s="16">
        <f>IF(Data!$E7=0,"",Data!$E7*SQRT(Data!$F7/20))</f>
        <v>90</v>
      </c>
      <c r="O9" s="17">
        <f>IF($N9="","",MIN(4,(1-$C$4/100)*Data!$C7/$N9))</f>
        <v>9.9999999999999964E-2</v>
      </c>
      <c r="P9" s="18">
        <f>IF($N9="","",SQRT(LN(25/O9/O9)))</f>
        <v>2.7971496225365371</v>
      </c>
      <c r="Q9" s="19">
        <f>IF($N9="","",MAX(0,(-5.3925569+5.6211054*P9-3.883683*P9*P9+1.0897299*P9*P9*P9)/(1-7.2496485/10*P9+5.07326622/10*P9*P9+6.69136868/100*P9*P9*P9-3.29129114/1000*P9*P9*P9*P9)))</f>
        <v>0.90218182346863107</v>
      </c>
      <c r="R9" s="23">
        <f>IF($N9="","",Q9*$N9*Data!$D7)</f>
        <v>12179.454616826519</v>
      </c>
      <c r="S9" s="17">
        <f>IF($N9="","",MIN(4,(1-$D$4/100)*Data!$C7/$N9))</f>
        <v>7.7777777777777724E-2</v>
      </c>
      <c r="T9" s="18">
        <f>IF($N9="","",SQRT(LN(25/S9/S9)))</f>
        <v>2.8855978353571907</v>
      </c>
      <c r="U9" s="19">
        <f>IF($N9="","",MAX(0,(-5.3925569+5.6211054*T9-3.883683*T9*T9+1.0897299*T9*T9*T9)/(1-7.2496485/10*T9+5.07326622/10*T9*T9+6.69136868/100*T9*T9*T9-3.29129114/1000*T9*T9*T9*T9)))</f>
        <v>1.0356801148580881</v>
      </c>
      <c r="V9" s="23">
        <f>IF($N9="","",U9*$N9*Data!$D7)</f>
        <v>13981.68155058419</v>
      </c>
      <c r="W9" s="17">
        <f>IF($N9="","",MIN(4,(1-$E$4/100)*Data!$C7/$N9))</f>
        <v>5.5555555555555608E-2</v>
      </c>
      <c r="X9" s="18">
        <f>IF($N9="","",SQRT(LN(25/W9/W9)))</f>
        <v>2.9999365561058999</v>
      </c>
      <c r="Y9" s="19">
        <f>IF($N9="","",MAX(0,(-5.3925569+5.6211054*X9-3.883683*X9*X9+1.0897299*X9*X9*X9)/(1-7.2496485/10*X9+5.07326622/10*X9*X9+6.69136868/100*X9*X9*X9-3.29129114/1000*X9*X9*X9*X9)))</f>
        <v>1.2045666696778852</v>
      </c>
      <c r="Z9" s="23">
        <f>IF($N9="","",Y9*$N9*Data!$D7)</f>
        <v>16261.65004065145</v>
      </c>
      <c r="AA9" s="17">
        <f>IF($N9="","",MIN(4,(1-$F$4/100)*Data!$C7/$N9))</f>
        <v>3.3333333333333361E-2</v>
      </c>
      <c r="AB9" s="18">
        <f>IF($N9="","",SQRT(LN(25/AA9/AA9)))</f>
        <v>3.1656390489429631</v>
      </c>
      <c r="AC9" s="19">
        <f>IF($N9="","",MAX(0,(-5.3925569+5.6211054*AB9-3.883683*AB9*AB9+1.0897299*AB9*AB9*AB9)/(1-7.2496485/10*AB9+5.07326622/10*AB9*AB9+6.69136868/100*AB9*AB9*AB9-3.29129114/1000*AB9*AB9*AB9*AB9)))</f>
        <v>1.4427976294852669</v>
      </c>
      <c r="AD9" s="23">
        <f>IF($N9="","",AC9*$N9*Data!$D7)</f>
        <v>19477.767998051102</v>
      </c>
      <c r="AE9" s="17">
        <f>IF($N9="","",MIN(4,(1-$G$4/100)*Data!$C7/$N9))</f>
        <v>1.111111111111112E-2</v>
      </c>
      <c r="AF9" s="18">
        <f>IF($N9="","",SQRT(LN(25/AE9/AE9)))</f>
        <v>3.4954964118889795</v>
      </c>
      <c r="AG9" s="19">
        <f>IF($N9="","",MAX(0,(-5.3925569+5.6211054*AF9-3.883683*AF9*AF9+1.0897299*AF9*AF9*AF9)/(1-7.2496485/10*AF9+5.07326622/10*AF9*AF9+6.69136868/100*AF9*AF9*AF9-3.29129114/1000*AF9*AF9*AF9*AF9)))</f>
        <v>1.8980201316473422</v>
      </c>
      <c r="AH9" s="23">
        <f>IF($N9="","",AG9*$N9*Data!$D7)</f>
        <v>25623.271777239122</v>
      </c>
      <c r="AI9" s="17"/>
      <c r="AJ9" s="18"/>
      <c r="AK9" s="19"/>
      <c r="AL9" s="23"/>
    </row>
    <row r="10" spans="1:38">
      <c r="A10">
        <v>2</v>
      </c>
      <c r="B10" s="14">
        <f>R10</f>
        <v>276.6204791540851</v>
      </c>
      <c r="C10" s="24">
        <f>V10</f>
        <v>816.17292874457723</v>
      </c>
      <c r="D10" s="24">
        <f>Z10</f>
        <v>1476.8091672099395</v>
      </c>
      <c r="E10" s="14">
        <f>AD10</f>
        <v>2374.3472057564927</v>
      </c>
      <c r="F10" s="14">
        <f>AH10</f>
        <v>4005.7462196486335</v>
      </c>
      <c r="N10" s="16">
        <f>IF(Data!$E8=0,"",Data!$E8*SQRT(Data!$F8/20))</f>
        <v>12.727922061357857</v>
      </c>
      <c r="O10" s="17">
        <f>IF($N10="","",MIN(4,(1-$C$4/100)*Data!$C8/$N10))</f>
        <v>0.35355339059327356</v>
      </c>
      <c r="P10" s="18">
        <f t="shared" ref="P10:P28" si="2">IF($N10="","",SQRT(LN(25/O10/O10)))</f>
        <v>2.3018074130013653</v>
      </c>
      <c r="Q10" s="19">
        <f t="shared" ref="Q10:Q28" si="3">IF($N10="","",MAX(0,(-5.3925569+5.6211054*P10-3.883683*P10*P10+1.0897299*P10*P10*P10)/(1-7.2496485/10*P10+5.07326622/10*P10*P10+6.69136868/100*P10*P10*P10-3.29129114/1000*P10*P10*P10*P10)))</f>
        <v>9.4492858272910887E-2</v>
      </c>
      <c r="R10" s="23">
        <f>IF($N10="","",Q10*$N10*Data!$D8)</f>
        <v>276.6204791540851</v>
      </c>
      <c r="S10" s="17">
        <f>IF($N10="","",MIN(4,(1-$D$4/100)*Data!$C8/$N10))</f>
        <v>0.27498597046143491</v>
      </c>
      <c r="T10" s="18">
        <f t="shared" ref="T10:T28" si="4">IF($N10="","",SQRT(LN(25/S10/S10)))</f>
        <v>2.4085153566273663</v>
      </c>
      <c r="U10" s="19">
        <f t="shared" ref="U10:U28" si="5">IF($N10="","",MAX(0,(-5.3925569+5.6211054*T10-3.883683*T10*T10+1.0897299*T10*T10*T10)/(1-7.2496485/10*T10+5.07326622/10*T10*T10+6.69136868/100*T10*T10*T10-3.29129114/1000*T10*T10*T10*T10)))</f>
        <v>0.27880261475177553</v>
      </c>
      <c r="V10" s="23">
        <f>IF($N10="","",U10*$N10*Data!$D8)</f>
        <v>816.17292874457723</v>
      </c>
      <c r="W10" s="17">
        <f>IF($N10="","",MIN(4,(1-$E$4/100)*Data!$C8/$N10))</f>
        <v>0.19641855032959668</v>
      </c>
      <c r="X10" s="18">
        <f t="shared" ref="X10:X28" si="6">IF($N10="","",SQRT(LN(25/W10/W10)))</f>
        <v>2.5443841487386045</v>
      </c>
      <c r="Y10" s="19">
        <f t="shared" ref="Y10:Y28" si="7">IF($N10="","",MAX(0,(-5.3925569+5.6211054*X10-3.883683*X10*X10+1.0897299*X10*X10*X10)/(1-7.2496485/10*X10+5.07326622/10*X10*X10+6.69136868/100*X10*X10*X10-3.29129114/1000*X10*X10*X10*X10)))</f>
        <v>0.50447428823797391</v>
      </c>
      <c r="Z10" s="23">
        <f>IF($N10="","",Y10*$N10*Data!$D8)</f>
        <v>1476.8091672099395</v>
      </c>
      <c r="AA10" s="17">
        <f>IF($N10="","",MIN(4,(1-$F$4/100)*Data!$C8/$N10))</f>
        <v>0.11785113019775802</v>
      </c>
      <c r="AB10" s="18">
        <f t="shared" ref="AB10:AB28" si="8">IF($N10="","",SQRT(LN(25/AA10/AA10)))</f>
        <v>2.73779874057321</v>
      </c>
      <c r="AC10" s="19">
        <f t="shared" ref="AC10:AC28" si="9">IF($N10="","",MAX(0,(-5.3925569+5.6211054*AB10-3.883683*AB10*AB10+1.0897299*AB10*AB10*AB10)/(1-7.2496485/10*AB10+5.07326622/10*AB10*AB10+6.69136868/100*AB10*AB10*AB10-3.29129114/1000*AB10*AB10*AB10*AB10)))</f>
        <v>0.81107101936316262</v>
      </c>
      <c r="AD10" s="23">
        <f>IF($N10="","",AC10*$N10*Data!$D8)</f>
        <v>2374.3472057564927</v>
      </c>
      <c r="AE10" s="17">
        <f>IF($N10="","",MIN(4,(1-$G$4/100)*Data!$C8/$N10))</f>
        <v>3.9283710065919339E-2</v>
      </c>
      <c r="AF10" s="18">
        <f t="shared" ref="AF10:AF28" si="10">IF($N10="","",SQRT(LN(25/AE10/AE10)))</f>
        <v>3.1133208188717836</v>
      </c>
      <c r="AG10" s="19">
        <f t="shared" ref="AG10:AG28" si="11">IF($N10="","",MAX(0,(-5.3925569+5.6211054*AF10-3.883683*AF10*AF10+1.0897299*AF10*AF10*AF10)/(1-7.2496485/10*AF10+5.07326622/10*AF10*AF10+6.69136868/100*AF10*AF10*AF10-3.29129114/1000*AF10*AF10*AF10*AF10)))</f>
        <v>1.3683528094811237</v>
      </c>
      <c r="AH10" s="23">
        <f>IF($N10="","",AG10*$N10*Data!$D8)</f>
        <v>4005.7462196486335</v>
      </c>
    </row>
    <row r="11" spans="1:38">
      <c r="A11">
        <v>3</v>
      </c>
      <c r="B11" s="14">
        <f>R11</f>
        <v>4381.9319288921488</v>
      </c>
      <c r="C11" s="24">
        <f>V11</f>
        <v>5310.508076038479</v>
      </c>
      <c r="D11" s="24">
        <f>Z11</f>
        <v>6476.6363099137525</v>
      </c>
      <c r="E11" s="14">
        <f>AD11</f>
        <v>8107.411958186769</v>
      </c>
      <c r="F11" s="14">
        <f>AH11</f>
        <v>11186.614633635614</v>
      </c>
      <c r="N11" s="16">
        <f>IF(Data!$E9=0,"",Data!$E9*SQRT(Data!$F9/20))</f>
        <v>73.612159321677282</v>
      </c>
      <c r="O11" s="17">
        <f>IF($N11="","",MIN(4,(1-$C$4/100)*Data!$C9/$N11))</f>
        <v>0.14671489193524603</v>
      </c>
      <c r="P11" s="18">
        <f t="shared" si="2"/>
        <v>2.6565774969190539</v>
      </c>
      <c r="Q11" s="19">
        <f t="shared" si="3"/>
        <v>0.68422165752981701</v>
      </c>
      <c r="R11" s="23">
        <f>IF($N11="","",Q11*$N11*Data!$D9)</f>
        <v>4381.9319288921488</v>
      </c>
      <c r="S11" s="17">
        <f>IF($N11="","",MIN(4,(1-$D$4/100)*Data!$C9/$N11))</f>
        <v>0.11411158261630244</v>
      </c>
      <c r="T11" s="18">
        <f t="shared" si="4"/>
        <v>2.7495513913543275</v>
      </c>
      <c r="U11" s="19">
        <f t="shared" si="5"/>
        <v>0.82921521764286621</v>
      </c>
      <c r="V11" s="23">
        <f>IF($N11="","",U11*$N11*Data!$D9)</f>
        <v>5310.508076038479</v>
      </c>
      <c r="W11" s="17">
        <f>IF($N11="","",MIN(4,(1-$E$4/100)*Data!$C9/$N11))</f>
        <v>8.1508273297359005E-2</v>
      </c>
      <c r="X11" s="18">
        <f t="shared" si="6"/>
        <v>2.8693165260983218</v>
      </c>
      <c r="Y11" s="19">
        <f t="shared" si="7"/>
        <v>1.0113016137855333</v>
      </c>
      <c r="Z11" s="23">
        <f>IF($N11="","",Y11*$N11*Data!$D9)</f>
        <v>6476.6363099137525</v>
      </c>
      <c r="AA11" s="17">
        <f>IF($N11="","",MIN(4,(1-$F$4/100)*Data!$C9/$N11))</f>
        <v>4.8904963978415407E-2</v>
      </c>
      <c r="AB11" s="18">
        <f t="shared" si="8"/>
        <v>3.0421421029388029</v>
      </c>
      <c r="AC11" s="19">
        <f t="shared" si="9"/>
        <v>1.2659408996593164</v>
      </c>
      <c r="AD11" s="23">
        <f>IF($N11="","",AC11*$N11*Data!$D9)</f>
        <v>8107.411958186769</v>
      </c>
      <c r="AE11" s="17">
        <f>IF($N11="","",MIN(4,(1-$G$4/100)*Data!$C9/$N11))</f>
        <v>1.6301654659471802E-2</v>
      </c>
      <c r="AF11" s="18">
        <f t="shared" si="10"/>
        <v>3.38405868031409</v>
      </c>
      <c r="AG11" s="19">
        <f t="shared" si="11"/>
        <v>1.7467464422042271</v>
      </c>
      <c r="AH11" s="23">
        <f>IF($N11="","",AG11*$N11*Data!$D9)</f>
        <v>11186.614633635614</v>
      </c>
    </row>
    <row r="12" spans="1:38">
      <c r="A12">
        <v>4</v>
      </c>
      <c r="B12" s="14">
        <f>R12</f>
        <v>362.57100861969036</v>
      </c>
      <c r="C12" s="24">
        <f>V12</f>
        <v>517.90863458615797</v>
      </c>
      <c r="D12" s="24">
        <f>Z12</f>
        <v>710.66806743545635</v>
      </c>
      <c r="E12" s="14">
        <f>AD12</f>
        <v>976.54068243858546</v>
      </c>
      <c r="F12" s="14">
        <f>AH12</f>
        <v>1469.3675070731556</v>
      </c>
      <c r="N12" s="16">
        <f>IF(Data!$E10=0,"",Data!$E10*SQRT(Data!$F10/20))</f>
        <v>9.5</v>
      </c>
      <c r="O12" s="17">
        <f>IF($N12="","",MIN(4,(1-$C$4/100)*Data!$C10/$N12))</f>
        <v>0.2368421052631578</v>
      </c>
      <c r="P12" s="18">
        <f t="shared" si="2"/>
        <v>2.4697366235387395</v>
      </c>
      <c r="Q12" s="19">
        <f t="shared" si="3"/>
        <v>0.3816536932838846</v>
      </c>
      <c r="R12" s="23">
        <f>IF($N12="","",Q12*$N12*Data!$D10)</f>
        <v>362.57100861969036</v>
      </c>
      <c r="S12" s="17">
        <f>IF($N12="","",MIN(4,(1-$D$4/100)*Data!$C10/$N12))</f>
        <v>0.18421052631578932</v>
      </c>
      <c r="T12" s="18">
        <f t="shared" si="4"/>
        <v>2.569480073129649</v>
      </c>
      <c r="U12" s="19">
        <f t="shared" si="5"/>
        <v>0.54516698377490314</v>
      </c>
      <c r="V12" s="23">
        <f>IF($N12="","",U12*$N12*Data!$D10)</f>
        <v>517.90863458615797</v>
      </c>
      <c r="W12" s="17">
        <f>IF($N12="","",MIN(4,(1-$E$4/100)*Data!$C10/$N12))</f>
        <v>0.13157894736842116</v>
      </c>
      <c r="X12" s="18">
        <f t="shared" si="6"/>
        <v>2.697252735553858</v>
      </c>
      <c r="Y12" s="19">
        <f t="shared" si="7"/>
        <v>0.74807164993205932</v>
      </c>
      <c r="Z12" s="23">
        <f>IF($N12="","",Y12*$N12*Data!$D10)</f>
        <v>710.66806743545635</v>
      </c>
      <c r="AA12" s="17">
        <f>IF($N12="","",MIN(4,(1-$F$4/100)*Data!$C10/$N12))</f>
        <v>7.8947368421052697E-2</v>
      </c>
      <c r="AB12" s="18">
        <f t="shared" si="8"/>
        <v>2.8804207274258999</v>
      </c>
      <c r="AC12" s="19">
        <f t="shared" si="9"/>
        <v>1.027937560461669</v>
      </c>
      <c r="AD12" s="23">
        <f>IF($N12="","",AC12*$N12*Data!$D10)</f>
        <v>976.54068243858546</v>
      </c>
      <c r="AE12" s="17">
        <f>IF($N12="","",MIN(4,(1-$G$4/100)*Data!$C10/$N12))</f>
        <v>2.6315789473684233E-2</v>
      </c>
      <c r="AF12" s="18">
        <f t="shared" si="10"/>
        <v>3.2394518277512585</v>
      </c>
      <c r="AG12" s="19">
        <f t="shared" si="11"/>
        <v>1.5467026390243743</v>
      </c>
      <c r="AH12" s="23">
        <f>IF($N12="","",AG12*$N12*Data!$D10)</f>
        <v>1469.3675070731556</v>
      </c>
    </row>
    <row r="13" spans="1:38">
      <c r="A13">
        <v>5</v>
      </c>
      <c r="B13" s="14">
        <f>R13</f>
        <v>5966.7817740782521</v>
      </c>
      <c r="C13" s="24">
        <f>V13</f>
        <v>7768.2484890701762</v>
      </c>
      <c r="D13" s="24">
        <f>Z13</f>
        <v>10015.963860873269</v>
      </c>
      <c r="E13" s="14">
        <f>AD13</f>
        <v>13135.752764672528</v>
      </c>
      <c r="F13" s="14">
        <f>AH13</f>
        <v>18967.024702290142</v>
      </c>
      <c r="N13" s="16">
        <f>IF(Data!$E11=0,"",Data!$E11*SQRT(Data!$F11/20))</f>
        <v>4.6475800154489004</v>
      </c>
      <c r="O13" s="17">
        <f>IF($N13="","",MIN(4,(1-$C$4/100)*Data!$C11/$N13))</f>
        <v>0.19364916731037077</v>
      </c>
      <c r="P13" s="18">
        <f t="shared" si="2"/>
        <v>2.5499588567021965</v>
      </c>
      <c r="Q13" s="19">
        <f t="shared" si="3"/>
        <v>0.51353880981020039</v>
      </c>
      <c r="R13" s="23">
        <f>IF($N13="","",Q13*$N13*Data!$D11)</f>
        <v>5966.7817740782521</v>
      </c>
      <c r="S13" s="17">
        <f>IF($N13="","",MIN(4,(1-$D$4/100)*Data!$C11/$N13))</f>
        <v>0.15061601901917721</v>
      </c>
      <c r="T13" s="18">
        <f t="shared" si="4"/>
        <v>2.6466807566149315</v>
      </c>
      <c r="U13" s="19">
        <f t="shared" si="5"/>
        <v>0.66858437838599383</v>
      </c>
      <c r="V13" s="23">
        <f>IF($N13="","",U13*$N13*Data!$D11)</f>
        <v>7768.2484890701762</v>
      </c>
      <c r="W13" s="17">
        <f>IF($N13="","",MIN(4,(1-$E$4/100)*Data!$C11/$N13))</f>
        <v>0.10758287072798389</v>
      </c>
      <c r="X13" s="18">
        <f t="shared" si="6"/>
        <v>2.7708957939046011</v>
      </c>
      <c r="Y13" s="19">
        <f t="shared" si="7"/>
        <v>0.86203691620838907</v>
      </c>
      <c r="Z13" s="23">
        <f>IF($N13="","",Y13*$N13*Data!$D11)</f>
        <v>10015.963860873269</v>
      </c>
      <c r="AA13" s="17">
        <f>IF($N13="","",MIN(4,(1-$F$4/100)*Data!$C11/$N13))</f>
        <v>6.454972243679033E-2</v>
      </c>
      <c r="AB13" s="18">
        <f t="shared" si="8"/>
        <v>2.9494939817213037</v>
      </c>
      <c r="AC13" s="19">
        <f t="shared" si="9"/>
        <v>1.1305455932772164</v>
      </c>
      <c r="AD13" s="23">
        <f>IF($N13="","",AC13*$N13*Data!$D11)</f>
        <v>13135.752764672528</v>
      </c>
      <c r="AE13" s="17">
        <f>IF($N13="","",MIN(4,(1-$G$4/100)*Data!$C11/$N13))</f>
        <v>2.1516574145596778E-2</v>
      </c>
      <c r="AF13" s="18">
        <f t="shared" si="10"/>
        <v>3.3010209520005187</v>
      </c>
      <c r="AG13" s="19">
        <f t="shared" si="11"/>
        <v>1.6324215733127645</v>
      </c>
      <c r="AH13" s="23">
        <f>IF($N13="","",AG13*$N13*Data!$D11)</f>
        <v>18967.024702290142</v>
      </c>
    </row>
    <row r="14" spans="1:38">
      <c r="A14">
        <v>6</v>
      </c>
      <c r="B14" s="14" t="str">
        <f t="shared" ref="B14:B28" si="12">R14</f>
        <v/>
      </c>
      <c r="C14" s="24" t="str">
        <f t="shared" ref="C14:C28" si="13">V14</f>
        <v/>
      </c>
      <c r="D14" s="24" t="str">
        <f t="shared" ref="D14:D28" si="14">Z14</f>
        <v/>
      </c>
      <c r="E14" s="14" t="str">
        <f t="shared" ref="E14:E28" si="15">AD14</f>
        <v/>
      </c>
      <c r="F14" s="14" t="str">
        <f t="shared" ref="F14:F28" si="16">AH14</f>
        <v/>
      </c>
      <c r="N14" s="16" t="str">
        <f>IF(Data!$E12=0,"",Data!$E12*SQRT(Data!$F12/20))</f>
        <v/>
      </c>
      <c r="O14" s="17" t="str">
        <f>IF($N14="","",MIN(4,(1-$C$4/100)*Data!$C12/$N14))</f>
        <v/>
      </c>
      <c r="P14" s="18" t="str">
        <f t="shared" si="2"/>
        <v/>
      </c>
      <c r="Q14" s="19" t="str">
        <f t="shared" si="3"/>
        <v/>
      </c>
      <c r="R14" s="23" t="str">
        <f>IF($N14="","",Q14*$N14*Data!$D12)</f>
        <v/>
      </c>
      <c r="S14" s="17" t="str">
        <f>IF($N14="","",MIN(4,(1-$D$4/100)*Data!$C12/$N14))</f>
        <v/>
      </c>
      <c r="T14" s="18" t="str">
        <f t="shared" si="4"/>
        <v/>
      </c>
      <c r="U14" s="19" t="str">
        <f t="shared" si="5"/>
        <v/>
      </c>
      <c r="V14" s="23" t="str">
        <f>IF($N14="","",U14*$N14*Data!$D12)</f>
        <v/>
      </c>
      <c r="W14" s="17" t="str">
        <f>IF($N14="","",MIN(4,(1-$E$4/100)*Data!$C12/$N14))</f>
        <v/>
      </c>
      <c r="X14" s="18" t="str">
        <f t="shared" si="6"/>
        <v/>
      </c>
      <c r="Y14" s="19" t="str">
        <f t="shared" si="7"/>
        <v/>
      </c>
      <c r="Z14" s="23" t="str">
        <f>IF($N14="","",Y14*$N14*Data!$D12)</f>
        <v/>
      </c>
      <c r="AA14" s="17" t="str">
        <f>IF($N14="","",MIN(4,(1-$F$4/100)*Data!$C12/$N14))</f>
        <v/>
      </c>
      <c r="AB14" s="18" t="str">
        <f t="shared" si="8"/>
        <v/>
      </c>
      <c r="AC14" s="19" t="str">
        <f t="shared" si="9"/>
        <v/>
      </c>
      <c r="AD14" s="23" t="str">
        <f>IF($N14="","",AC14*$N14*Data!$D12)</f>
        <v/>
      </c>
      <c r="AE14" s="17" t="str">
        <f>IF($N14="","",MIN(4,(1-$G$4/100)*Data!$C12/$N14))</f>
        <v/>
      </c>
      <c r="AF14" s="18" t="str">
        <f t="shared" si="10"/>
        <v/>
      </c>
      <c r="AG14" s="19" t="str">
        <f t="shared" si="11"/>
        <v/>
      </c>
      <c r="AH14" s="23" t="str">
        <f>IF($N14="","",AG14*$N14*Data!$D12)</f>
        <v/>
      </c>
    </row>
    <row r="15" spans="1:38">
      <c r="A15">
        <v>7</v>
      </c>
      <c r="B15" s="14" t="str">
        <f t="shared" si="12"/>
        <v/>
      </c>
      <c r="C15" s="24" t="str">
        <f t="shared" si="13"/>
        <v/>
      </c>
      <c r="D15" s="24" t="str">
        <f t="shared" si="14"/>
        <v/>
      </c>
      <c r="E15" s="14" t="str">
        <f t="shared" si="15"/>
        <v/>
      </c>
      <c r="F15" s="14" t="str">
        <f t="shared" si="16"/>
        <v/>
      </c>
      <c r="N15" s="16" t="str">
        <f>IF(Data!$E13=0,"",Data!$E13*SQRT(Data!$F13/20))</f>
        <v/>
      </c>
      <c r="O15" s="17" t="str">
        <f>IF($N15="","",MIN(4,(1-$C$4/100)*Data!$C13/$N15))</f>
        <v/>
      </c>
      <c r="P15" s="18" t="str">
        <f t="shared" si="2"/>
        <v/>
      </c>
      <c r="Q15" s="19" t="str">
        <f t="shared" si="3"/>
        <v/>
      </c>
      <c r="R15" s="23" t="str">
        <f>IF($N15="","",Q15*$N15*Data!$D13)</f>
        <v/>
      </c>
      <c r="S15" s="17" t="str">
        <f>IF($N15="","",MIN(4,(1-$D$4/100)*Data!$C13/$N15))</f>
        <v/>
      </c>
      <c r="T15" s="18" t="str">
        <f t="shared" si="4"/>
        <v/>
      </c>
      <c r="U15" s="19" t="str">
        <f t="shared" si="5"/>
        <v/>
      </c>
      <c r="V15" s="23" t="str">
        <f>IF($N15="","",U15*$N15*Data!$D13)</f>
        <v/>
      </c>
      <c r="W15" s="17" t="str">
        <f>IF($N15="","",MIN(4,(1-$E$4/100)*Data!$C13/$N15))</f>
        <v/>
      </c>
      <c r="X15" s="18" t="str">
        <f t="shared" si="6"/>
        <v/>
      </c>
      <c r="Y15" s="19" t="str">
        <f t="shared" si="7"/>
        <v/>
      </c>
      <c r="Z15" s="23" t="str">
        <f>IF($N15="","",Y15*$N15*Data!$D13)</f>
        <v/>
      </c>
      <c r="AA15" s="17" t="str">
        <f>IF($N15="","",MIN(4,(1-$F$4/100)*Data!$C13/$N15))</f>
        <v/>
      </c>
      <c r="AB15" s="18" t="str">
        <f t="shared" si="8"/>
        <v/>
      </c>
      <c r="AC15" s="19" t="str">
        <f t="shared" si="9"/>
        <v/>
      </c>
      <c r="AD15" s="23" t="str">
        <f>IF($N15="","",AC15*$N15*Data!$D13)</f>
        <v/>
      </c>
      <c r="AE15" s="17" t="str">
        <f>IF($N15="","",MIN(4,(1-$G$4/100)*Data!$C13/$N15))</f>
        <v/>
      </c>
      <c r="AF15" s="18" t="str">
        <f t="shared" si="10"/>
        <v/>
      </c>
      <c r="AG15" s="19" t="str">
        <f t="shared" si="11"/>
        <v/>
      </c>
      <c r="AH15" s="23" t="str">
        <f>IF($N15="","",AG15*$N15*Data!$D13)</f>
        <v/>
      </c>
    </row>
    <row r="16" spans="1:38">
      <c r="A16">
        <v>8</v>
      </c>
      <c r="B16" s="14" t="str">
        <f t="shared" si="12"/>
        <v/>
      </c>
      <c r="C16" s="24" t="str">
        <f t="shared" si="13"/>
        <v/>
      </c>
      <c r="D16" s="24" t="str">
        <f t="shared" si="14"/>
        <v/>
      </c>
      <c r="E16" s="14" t="str">
        <f t="shared" si="15"/>
        <v/>
      </c>
      <c r="F16" s="14" t="str">
        <f t="shared" si="16"/>
        <v/>
      </c>
      <c r="N16" s="16" t="str">
        <f>IF(Data!$E14=0,"",Data!$E14*SQRT(Data!$F14/20))</f>
        <v/>
      </c>
      <c r="O16" s="17" t="str">
        <f>IF($N16="","",MIN(4,(1-$C$4/100)*Data!$C14/$N16))</f>
        <v/>
      </c>
      <c r="P16" s="18" t="str">
        <f t="shared" si="2"/>
        <v/>
      </c>
      <c r="Q16" s="19" t="str">
        <f t="shared" si="3"/>
        <v/>
      </c>
      <c r="R16" s="23" t="str">
        <f>IF($N16="","",Q16*$N16*Data!$D14)</f>
        <v/>
      </c>
      <c r="S16" s="17" t="str">
        <f>IF($N16="","",MIN(4,(1-$D$4/100)*Data!$C14/$N16))</f>
        <v/>
      </c>
      <c r="T16" s="18" t="str">
        <f t="shared" si="4"/>
        <v/>
      </c>
      <c r="U16" s="19" t="str">
        <f t="shared" si="5"/>
        <v/>
      </c>
      <c r="V16" s="23" t="str">
        <f>IF($N16="","",U16*$N16*Data!$D14)</f>
        <v/>
      </c>
      <c r="W16" s="17" t="str">
        <f>IF($N16="","",MIN(4,(1-$E$4/100)*Data!$C14/$N16))</f>
        <v/>
      </c>
      <c r="X16" s="18" t="str">
        <f t="shared" si="6"/>
        <v/>
      </c>
      <c r="Y16" s="19" t="str">
        <f t="shared" si="7"/>
        <v/>
      </c>
      <c r="Z16" s="23" t="str">
        <f>IF($N16="","",Y16*$N16*Data!$D14)</f>
        <v/>
      </c>
      <c r="AA16" s="17" t="str">
        <f>IF($N16="","",MIN(4,(1-$F$4/100)*Data!$C14/$N16))</f>
        <v/>
      </c>
      <c r="AB16" s="18" t="str">
        <f t="shared" si="8"/>
        <v/>
      </c>
      <c r="AC16" s="19" t="str">
        <f t="shared" si="9"/>
        <v/>
      </c>
      <c r="AD16" s="23" t="str">
        <f>IF($N16="","",AC16*$N16*Data!$D14)</f>
        <v/>
      </c>
      <c r="AE16" s="17" t="str">
        <f>IF($N16="","",MIN(4,(1-$G$4/100)*Data!$C14/$N16))</f>
        <v/>
      </c>
      <c r="AF16" s="18" t="str">
        <f t="shared" si="10"/>
        <v/>
      </c>
      <c r="AG16" s="19" t="str">
        <f t="shared" si="11"/>
        <v/>
      </c>
      <c r="AH16" s="23" t="str">
        <f>IF($N16="","",AG16*$N16*Data!$D14)</f>
        <v/>
      </c>
    </row>
    <row r="17" spans="1:34">
      <c r="A17">
        <v>9</v>
      </c>
      <c r="B17" s="14" t="str">
        <f t="shared" si="12"/>
        <v/>
      </c>
      <c r="C17" s="24" t="str">
        <f t="shared" si="13"/>
        <v/>
      </c>
      <c r="D17" s="24" t="str">
        <f t="shared" si="14"/>
        <v/>
      </c>
      <c r="E17" s="14" t="str">
        <f t="shared" si="15"/>
        <v/>
      </c>
      <c r="F17" s="14" t="str">
        <f t="shared" si="16"/>
        <v/>
      </c>
      <c r="N17" s="16" t="str">
        <f>IF(Data!$E15=0,"",Data!$E15*SQRT(Data!$F15/20))</f>
        <v/>
      </c>
      <c r="O17" s="17" t="str">
        <f>IF($N17="","",MIN(4,(1-$C$4/100)*Data!$C15/$N17))</f>
        <v/>
      </c>
      <c r="P17" s="18" t="str">
        <f t="shared" si="2"/>
        <v/>
      </c>
      <c r="Q17" s="19" t="str">
        <f t="shared" si="3"/>
        <v/>
      </c>
      <c r="R17" s="23" t="str">
        <f>IF($N17="","",Q17*$N17*Data!$D15)</f>
        <v/>
      </c>
      <c r="S17" s="17" t="str">
        <f>IF($N17="","",MIN(4,(1-$D$4/100)*Data!$C15/$N17))</f>
        <v/>
      </c>
      <c r="T17" s="18" t="str">
        <f t="shared" si="4"/>
        <v/>
      </c>
      <c r="U17" s="19" t="str">
        <f t="shared" si="5"/>
        <v/>
      </c>
      <c r="V17" s="23" t="str">
        <f>IF($N17="","",U17*$N17*Data!$D15)</f>
        <v/>
      </c>
      <c r="W17" s="17" t="str">
        <f>IF($N17="","",MIN(4,(1-$E$4/100)*Data!$C15/$N17))</f>
        <v/>
      </c>
      <c r="X17" s="18" t="str">
        <f t="shared" si="6"/>
        <v/>
      </c>
      <c r="Y17" s="19" t="str">
        <f t="shared" si="7"/>
        <v/>
      </c>
      <c r="Z17" s="23" t="str">
        <f>IF($N17="","",Y17*$N17*Data!$D15)</f>
        <v/>
      </c>
      <c r="AA17" s="17" t="str">
        <f>IF($N17="","",MIN(4,(1-$F$4/100)*Data!$C15/$N17))</f>
        <v/>
      </c>
      <c r="AB17" s="18" t="str">
        <f t="shared" si="8"/>
        <v/>
      </c>
      <c r="AC17" s="19" t="str">
        <f t="shared" si="9"/>
        <v/>
      </c>
      <c r="AD17" s="23" t="str">
        <f>IF($N17="","",AC17*$N17*Data!$D15)</f>
        <v/>
      </c>
      <c r="AE17" s="17" t="str">
        <f>IF($N17="","",MIN(4,(1-$G$4/100)*Data!$C15/$N17))</f>
        <v/>
      </c>
      <c r="AF17" s="18" t="str">
        <f t="shared" si="10"/>
        <v/>
      </c>
      <c r="AG17" s="19" t="str">
        <f t="shared" si="11"/>
        <v/>
      </c>
      <c r="AH17" s="23" t="str">
        <f>IF($N17="","",AG17*$N17*Data!$D15)</f>
        <v/>
      </c>
    </row>
    <row r="18" spans="1:34">
      <c r="A18">
        <v>10</v>
      </c>
      <c r="B18" s="14" t="str">
        <f t="shared" si="12"/>
        <v/>
      </c>
      <c r="C18" s="24" t="str">
        <f t="shared" si="13"/>
        <v/>
      </c>
      <c r="D18" s="24" t="str">
        <f t="shared" si="14"/>
        <v/>
      </c>
      <c r="E18" s="14" t="str">
        <f t="shared" si="15"/>
        <v/>
      </c>
      <c r="F18" s="14" t="str">
        <f t="shared" si="16"/>
        <v/>
      </c>
      <c r="N18" s="16" t="str">
        <f>IF(Data!$E16=0,"",Data!$E16*SQRT(Data!$F16/20))</f>
        <v/>
      </c>
      <c r="O18" s="17" t="str">
        <f>IF($N18="","",MIN(4,(1-$C$4/100)*Data!$C16/$N18))</f>
        <v/>
      </c>
      <c r="P18" s="18" t="str">
        <f t="shared" si="2"/>
        <v/>
      </c>
      <c r="Q18" s="19" t="str">
        <f t="shared" si="3"/>
        <v/>
      </c>
      <c r="R18" s="23" t="str">
        <f>IF($N18="","",Q18*$N18*Data!$D16)</f>
        <v/>
      </c>
      <c r="S18" s="17" t="str">
        <f>IF($N18="","",MIN(4,(1-$D$4/100)*Data!$C16/$N18))</f>
        <v/>
      </c>
      <c r="T18" s="18" t="str">
        <f t="shared" si="4"/>
        <v/>
      </c>
      <c r="U18" s="19" t="str">
        <f t="shared" si="5"/>
        <v/>
      </c>
      <c r="V18" s="23" t="str">
        <f>IF($N18="","",U18*$N18*Data!$D16)</f>
        <v/>
      </c>
      <c r="W18" s="17" t="str">
        <f>IF($N18="","",MIN(4,(1-$E$4/100)*Data!$C16/$N18))</f>
        <v/>
      </c>
      <c r="X18" s="18" t="str">
        <f t="shared" si="6"/>
        <v/>
      </c>
      <c r="Y18" s="19" t="str">
        <f t="shared" si="7"/>
        <v/>
      </c>
      <c r="Z18" s="23" t="str">
        <f>IF($N18="","",Y18*$N18*Data!$D16)</f>
        <v/>
      </c>
      <c r="AA18" s="17" t="str">
        <f>IF($N18="","",MIN(4,(1-$F$4/100)*Data!$C16/$N18))</f>
        <v/>
      </c>
      <c r="AB18" s="18" t="str">
        <f t="shared" si="8"/>
        <v/>
      </c>
      <c r="AC18" s="19" t="str">
        <f t="shared" si="9"/>
        <v/>
      </c>
      <c r="AD18" s="23" t="str">
        <f>IF($N18="","",AC18*$N18*Data!$D16)</f>
        <v/>
      </c>
      <c r="AE18" s="17" t="str">
        <f>IF($N18="","",MIN(4,(1-$G$4/100)*Data!$C16/$N18))</f>
        <v/>
      </c>
      <c r="AF18" s="18" t="str">
        <f t="shared" si="10"/>
        <v/>
      </c>
      <c r="AG18" s="19" t="str">
        <f t="shared" si="11"/>
        <v/>
      </c>
      <c r="AH18" s="23" t="str">
        <f>IF($N18="","",AG18*$N18*Data!$D16)</f>
        <v/>
      </c>
    </row>
    <row r="19" spans="1:34">
      <c r="A19">
        <v>11</v>
      </c>
      <c r="B19" s="14" t="str">
        <f t="shared" si="12"/>
        <v/>
      </c>
      <c r="C19" s="24" t="str">
        <f t="shared" si="13"/>
        <v/>
      </c>
      <c r="D19" s="24" t="str">
        <f t="shared" si="14"/>
        <v/>
      </c>
      <c r="E19" s="14" t="str">
        <f t="shared" si="15"/>
        <v/>
      </c>
      <c r="F19" s="14" t="str">
        <f t="shared" si="16"/>
        <v/>
      </c>
      <c r="N19" s="16" t="str">
        <f>IF(Data!$E17=0,"",Data!$E17*SQRT(Data!$F17/20))</f>
        <v/>
      </c>
      <c r="O19" s="17" t="str">
        <f>IF($N19="","",MIN(4,(1-$C$4/100)*Data!$C17/$N19))</f>
        <v/>
      </c>
      <c r="P19" s="18" t="str">
        <f t="shared" si="2"/>
        <v/>
      </c>
      <c r="Q19" s="19" t="str">
        <f t="shared" si="3"/>
        <v/>
      </c>
      <c r="R19" s="23" t="str">
        <f>IF($N19="","",Q19*$N19*Data!$D17)</f>
        <v/>
      </c>
      <c r="S19" s="17" t="str">
        <f>IF($N19="","",MIN(4,(1-$D$4/100)*Data!$C17/$N19))</f>
        <v/>
      </c>
      <c r="T19" s="18" t="str">
        <f t="shared" si="4"/>
        <v/>
      </c>
      <c r="U19" s="19" t="str">
        <f t="shared" si="5"/>
        <v/>
      </c>
      <c r="V19" s="23" t="str">
        <f>IF($N19="","",U19*$N19*Data!$D17)</f>
        <v/>
      </c>
      <c r="W19" s="17" t="str">
        <f>IF($N19="","",MIN(4,(1-$E$4/100)*Data!$C17/$N19))</f>
        <v/>
      </c>
      <c r="X19" s="18" t="str">
        <f t="shared" si="6"/>
        <v/>
      </c>
      <c r="Y19" s="19" t="str">
        <f t="shared" si="7"/>
        <v/>
      </c>
      <c r="Z19" s="23" t="str">
        <f>IF($N19="","",Y19*$N19*Data!$D17)</f>
        <v/>
      </c>
      <c r="AA19" s="17" t="str">
        <f>IF($N19="","",MIN(4,(1-$F$4/100)*Data!$C17/$N19))</f>
        <v/>
      </c>
      <c r="AB19" s="18" t="str">
        <f t="shared" si="8"/>
        <v/>
      </c>
      <c r="AC19" s="19" t="str">
        <f t="shared" si="9"/>
        <v/>
      </c>
      <c r="AD19" s="23" t="str">
        <f>IF($N19="","",AC19*$N19*Data!$D17)</f>
        <v/>
      </c>
      <c r="AE19" s="17" t="str">
        <f>IF($N19="","",MIN(4,(1-$G$4/100)*Data!$C17/$N19))</f>
        <v/>
      </c>
      <c r="AF19" s="18" t="str">
        <f t="shared" si="10"/>
        <v/>
      </c>
      <c r="AG19" s="19" t="str">
        <f t="shared" si="11"/>
        <v/>
      </c>
      <c r="AH19" s="23" t="str">
        <f>IF($N19="","",AG19*$N19*Data!$D17)</f>
        <v/>
      </c>
    </row>
    <row r="20" spans="1:34">
      <c r="A20">
        <v>12</v>
      </c>
      <c r="B20" s="14" t="str">
        <f t="shared" si="12"/>
        <v/>
      </c>
      <c r="C20" s="24" t="str">
        <f t="shared" si="13"/>
        <v/>
      </c>
      <c r="D20" s="24" t="str">
        <f t="shared" si="14"/>
        <v/>
      </c>
      <c r="E20" s="14" t="str">
        <f t="shared" si="15"/>
        <v/>
      </c>
      <c r="F20" s="14" t="str">
        <f t="shared" si="16"/>
        <v/>
      </c>
      <c r="N20" s="16" t="str">
        <f>IF(Data!$E18=0,"",Data!$E18*SQRT(Data!$F18/20))</f>
        <v/>
      </c>
      <c r="O20" s="17" t="str">
        <f>IF($N20="","",MIN(4,(1-$C$4/100)*Data!$C18/$N20))</f>
        <v/>
      </c>
      <c r="P20" s="18" t="str">
        <f t="shared" si="2"/>
        <v/>
      </c>
      <c r="Q20" s="19" t="str">
        <f t="shared" si="3"/>
        <v/>
      </c>
      <c r="R20" s="23" t="str">
        <f>IF($N20="","",Q20*$N20*Data!$D18)</f>
        <v/>
      </c>
      <c r="S20" s="17" t="str">
        <f>IF($N20="","",MIN(4,(1-$D$4/100)*Data!$C18/$N20))</f>
        <v/>
      </c>
      <c r="T20" s="18" t="str">
        <f t="shared" si="4"/>
        <v/>
      </c>
      <c r="U20" s="19" t="str">
        <f t="shared" si="5"/>
        <v/>
      </c>
      <c r="V20" s="23" t="str">
        <f>IF($N20="","",U20*$N20*Data!$D18)</f>
        <v/>
      </c>
      <c r="W20" s="17" t="str">
        <f>IF($N20="","",MIN(4,(1-$E$4/100)*Data!$C18/$N20))</f>
        <v/>
      </c>
      <c r="X20" s="18" t="str">
        <f t="shared" si="6"/>
        <v/>
      </c>
      <c r="Y20" s="19" t="str">
        <f t="shared" si="7"/>
        <v/>
      </c>
      <c r="Z20" s="23" t="str">
        <f>IF($N20="","",Y20*$N20*Data!$D18)</f>
        <v/>
      </c>
      <c r="AA20" s="17" t="str">
        <f>IF($N20="","",MIN(4,(1-$F$4/100)*Data!$C18/$N20))</f>
        <v/>
      </c>
      <c r="AB20" s="18" t="str">
        <f t="shared" si="8"/>
        <v/>
      </c>
      <c r="AC20" s="19" t="str">
        <f t="shared" si="9"/>
        <v/>
      </c>
      <c r="AD20" s="23" t="str">
        <f>IF($N20="","",AC20*$N20*Data!$D18)</f>
        <v/>
      </c>
      <c r="AE20" s="17" t="str">
        <f>IF($N20="","",MIN(4,(1-$G$4/100)*Data!$C18/$N20))</f>
        <v/>
      </c>
      <c r="AF20" s="18" t="str">
        <f t="shared" si="10"/>
        <v/>
      </c>
      <c r="AG20" s="19" t="str">
        <f t="shared" si="11"/>
        <v/>
      </c>
      <c r="AH20" s="23" t="str">
        <f>IF($N20="","",AG20*$N20*Data!$D18)</f>
        <v/>
      </c>
    </row>
    <row r="21" spans="1:34">
      <c r="A21">
        <v>13</v>
      </c>
      <c r="B21" s="14" t="str">
        <f t="shared" si="12"/>
        <v/>
      </c>
      <c r="C21" s="24" t="str">
        <f t="shared" si="13"/>
        <v/>
      </c>
      <c r="D21" s="24" t="str">
        <f t="shared" si="14"/>
        <v/>
      </c>
      <c r="E21" s="14" t="str">
        <f t="shared" si="15"/>
        <v/>
      </c>
      <c r="F21" s="14" t="str">
        <f t="shared" si="16"/>
        <v/>
      </c>
      <c r="N21" s="16" t="str">
        <f>IF(Data!$E19=0,"",Data!$E19*SQRT(Data!$F19/20))</f>
        <v/>
      </c>
      <c r="O21" s="17" t="str">
        <f>IF($N21="","",MIN(4,(1-$C$4/100)*Data!$C19/$N21))</f>
        <v/>
      </c>
      <c r="P21" s="18" t="str">
        <f t="shared" si="2"/>
        <v/>
      </c>
      <c r="Q21" s="19" t="str">
        <f t="shared" si="3"/>
        <v/>
      </c>
      <c r="R21" s="23" t="str">
        <f>IF($N21="","",Q21*$N21*Data!$D19)</f>
        <v/>
      </c>
      <c r="S21" s="17" t="str">
        <f>IF($N21="","",MIN(4,(1-$D$4/100)*Data!$C19/$N21))</f>
        <v/>
      </c>
      <c r="T21" s="18" t="str">
        <f t="shared" si="4"/>
        <v/>
      </c>
      <c r="U21" s="19" t="str">
        <f t="shared" si="5"/>
        <v/>
      </c>
      <c r="V21" s="23" t="str">
        <f>IF($N21="","",U21*$N21*Data!$D19)</f>
        <v/>
      </c>
      <c r="W21" s="17" t="str">
        <f>IF($N21="","",MIN(4,(1-$E$4/100)*Data!$C19/$N21))</f>
        <v/>
      </c>
      <c r="X21" s="18" t="str">
        <f t="shared" si="6"/>
        <v/>
      </c>
      <c r="Y21" s="19" t="str">
        <f t="shared" si="7"/>
        <v/>
      </c>
      <c r="Z21" s="23" t="str">
        <f>IF($N21="","",Y21*$N21*Data!$D19)</f>
        <v/>
      </c>
      <c r="AA21" s="17" t="str">
        <f>IF($N21="","",MIN(4,(1-$F$4/100)*Data!$C19/$N21))</f>
        <v/>
      </c>
      <c r="AB21" s="18" t="str">
        <f t="shared" si="8"/>
        <v/>
      </c>
      <c r="AC21" s="19" t="str">
        <f t="shared" si="9"/>
        <v/>
      </c>
      <c r="AD21" s="23" t="str">
        <f>IF($N21="","",AC21*$N21*Data!$D19)</f>
        <v/>
      </c>
      <c r="AE21" s="17" t="str">
        <f>IF($N21="","",MIN(4,(1-$G$4/100)*Data!$C19/$N21))</f>
        <v/>
      </c>
      <c r="AF21" s="18" t="str">
        <f t="shared" si="10"/>
        <v/>
      </c>
      <c r="AG21" s="19" t="str">
        <f t="shared" si="11"/>
        <v/>
      </c>
      <c r="AH21" s="23" t="str">
        <f>IF($N21="","",AG21*$N21*Data!$D19)</f>
        <v/>
      </c>
    </row>
    <row r="22" spans="1:34">
      <c r="A22">
        <v>14</v>
      </c>
      <c r="B22" s="14" t="str">
        <f t="shared" si="12"/>
        <v/>
      </c>
      <c r="C22" s="24" t="str">
        <f t="shared" si="13"/>
        <v/>
      </c>
      <c r="D22" s="24" t="str">
        <f t="shared" si="14"/>
        <v/>
      </c>
      <c r="E22" s="14" t="str">
        <f t="shared" si="15"/>
        <v/>
      </c>
      <c r="F22" s="14" t="str">
        <f t="shared" si="16"/>
        <v/>
      </c>
      <c r="N22" s="16" t="str">
        <f>IF(Data!$E20=0,"",Data!$E20*SQRT(Data!$F20/20))</f>
        <v/>
      </c>
      <c r="O22" s="17" t="str">
        <f>IF($N22="","",MIN(4,(1-$C$4/100)*Data!$C20/$N22))</f>
        <v/>
      </c>
      <c r="P22" s="18" t="str">
        <f t="shared" si="2"/>
        <v/>
      </c>
      <c r="Q22" s="19" t="str">
        <f t="shared" si="3"/>
        <v/>
      </c>
      <c r="R22" s="23" t="str">
        <f>IF($N22="","",Q22*$N22*Data!$D20)</f>
        <v/>
      </c>
      <c r="S22" s="17" t="str">
        <f>IF($N22="","",MIN(4,(1-$D$4/100)*Data!$C20/$N22))</f>
        <v/>
      </c>
      <c r="T22" s="18" t="str">
        <f t="shared" si="4"/>
        <v/>
      </c>
      <c r="U22" s="19" t="str">
        <f t="shared" si="5"/>
        <v/>
      </c>
      <c r="V22" s="23" t="str">
        <f>IF($N22="","",U22*$N22*Data!$D20)</f>
        <v/>
      </c>
      <c r="W22" s="17" t="str">
        <f>IF($N22="","",MIN(4,(1-$E$4/100)*Data!$C20/$N22))</f>
        <v/>
      </c>
      <c r="X22" s="18" t="str">
        <f t="shared" si="6"/>
        <v/>
      </c>
      <c r="Y22" s="19" t="str">
        <f t="shared" si="7"/>
        <v/>
      </c>
      <c r="Z22" s="23" t="str">
        <f>IF($N22="","",Y22*$N22*Data!$D20)</f>
        <v/>
      </c>
      <c r="AA22" s="17" t="str">
        <f>IF($N22="","",MIN(4,(1-$F$4/100)*Data!$C20/$N22))</f>
        <v/>
      </c>
      <c r="AB22" s="18" t="str">
        <f t="shared" si="8"/>
        <v/>
      </c>
      <c r="AC22" s="19" t="str">
        <f t="shared" si="9"/>
        <v/>
      </c>
      <c r="AD22" s="23" t="str">
        <f>IF($N22="","",AC22*$N22*Data!$D20)</f>
        <v/>
      </c>
      <c r="AE22" s="17" t="str">
        <f>IF($N22="","",MIN(4,(1-$G$4/100)*Data!$C20/$N22))</f>
        <v/>
      </c>
      <c r="AF22" s="18" t="str">
        <f t="shared" si="10"/>
        <v/>
      </c>
      <c r="AG22" s="19" t="str">
        <f t="shared" si="11"/>
        <v/>
      </c>
      <c r="AH22" s="23" t="str">
        <f>IF($N22="","",AG22*$N22*Data!$D20)</f>
        <v/>
      </c>
    </row>
    <row r="23" spans="1:34">
      <c r="A23">
        <v>15</v>
      </c>
      <c r="B23" s="14" t="str">
        <f t="shared" si="12"/>
        <v/>
      </c>
      <c r="C23" s="24" t="str">
        <f t="shared" si="13"/>
        <v/>
      </c>
      <c r="D23" s="24" t="str">
        <f t="shared" si="14"/>
        <v/>
      </c>
      <c r="E23" s="14" t="str">
        <f t="shared" si="15"/>
        <v/>
      </c>
      <c r="F23" s="14" t="str">
        <f t="shared" si="16"/>
        <v/>
      </c>
      <c r="N23" s="16" t="str">
        <f>IF(Data!$E21=0,"",Data!$E21*SQRT(Data!$F21/20))</f>
        <v/>
      </c>
      <c r="O23" s="17" t="str">
        <f>IF($N23="","",MIN(4,(1-$C$4/100)*Data!$C21/$N23))</f>
        <v/>
      </c>
      <c r="P23" s="18" t="str">
        <f t="shared" si="2"/>
        <v/>
      </c>
      <c r="Q23" s="19" t="str">
        <f t="shared" si="3"/>
        <v/>
      </c>
      <c r="R23" s="23" t="str">
        <f>IF($N23="","",Q23*$N23*Data!$D21)</f>
        <v/>
      </c>
      <c r="S23" s="17" t="str">
        <f>IF($N23="","",MIN(4,(1-$D$4/100)*Data!$C21/$N23))</f>
        <v/>
      </c>
      <c r="T23" s="18" t="str">
        <f t="shared" si="4"/>
        <v/>
      </c>
      <c r="U23" s="19" t="str">
        <f t="shared" si="5"/>
        <v/>
      </c>
      <c r="V23" s="23" t="str">
        <f>IF($N23="","",U23*$N23*Data!$D21)</f>
        <v/>
      </c>
      <c r="W23" s="17" t="str">
        <f>IF($N23="","",MIN(4,(1-$E$4/100)*Data!$C21/$N23))</f>
        <v/>
      </c>
      <c r="X23" s="18" t="str">
        <f t="shared" si="6"/>
        <v/>
      </c>
      <c r="Y23" s="19" t="str">
        <f t="shared" si="7"/>
        <v/>
      </c>
      <c r="Z23" s="23" t="str">
        <f>IF($N23="","",Y23*$N23*Data!$D21)</f>
        <v/>
      </c>
      <c r="AA23" s="17" t="str">
        <f>IF($N23="","",MIN(4,(1-$F$4/100)*Data!$C21/$N23))</f>
        <v/>
      </c>
      <c r="AB23" s="18" t="str">
        <f t="shared" si="8"/>
        <v/>
      </c>
      <c r="AC23" s="19" t="str">
        <f t="shared" si="9"/>
        <v/>
      </c>
      <c r="AD23" s="23" t="str">
        <f>IF($N23="","",AC23*$N23*Data!$D21)</f>
        <v/>
      </c>
      <c r="AE23" s="17" t="str">
        <f>IF($N23="","",MIN(4,(1-$G$4/100)*Data!$C21/$N23))</f>
        <v/>
      </c>
      <c r="AF23" s="18" t="str">
        <f t="shared" si="10"/>
        <v/>
      </c>
      <c r="AG23" s="19" t="str">
        <f t="shared" si="11"/>
        <v/>
      </c>
      <c r="AH23" s="23" t="str">
        <f>IF($N23="","",AG23*$N23*Data!$D21)</f>
        <v/>
      </c>
    </row>
    <row r="24" spans="1:34">
      <c r="A24">
        <v>16</v>
      </c>
      <c r="B24" s="14" t="str">
        <f t="shared" si="12"/>
        <v/>
      </c>
      <c r="C24" s="24" t="str">
        <f t="shared" si="13"/>
        <v/>
      </c>
      <c r="D24" s="24" t="str">
        <f t="shared" si="14"/>
        <v/>
      </c>
      <c r="E24" s="14" t="str">
        <f t="shared" si="15"/>
        <v/>
      </c>
      <c r="F24" s="14" t="str">
        <f t="shared" si="16"/>
        <v/>
      </c>
      <c r="N24" s="16" t="str">
        <f>IF(Data!$E22=0,"",Data!$E22*SQRT(Data!$F22/20))</f>
        <v/>
      </c>
      <c r="O24" s="17" t="str">
        <f>IF($N24="","",MIN(4,(1-$C$4/100)*Data!$C22/$N24))</f>
        <v/>
      </c>
      <c r="P24" s="18" t="str">
        <f t="shared" si="2"/>
        <v/>
      </c>
      <c r="Q24" s="19" t="str">
        <f t="shared" si="3"/>
        <v/>
      </c>
      <c r="R24" s="23" t="str">
        <f>IF($N24="","",Q24*$N24*Data!$D22)</f>
        <v/>
      </c>
      <c r="S24" s="17" t="str">
        <f>IF($N24="","",MIN(4,(1-$D$4/100)*Data!$C22/$N24))</f>
        <v/>
      </c>
      <c r="T24" s="18" t="str">
        <f t="shared" si="4"/>
        <v/>
      </c>
      <c r="U24" s="19" t="str">
        <f t="shared" si="5"/>
        <v/>
      </c>
      <c r="V24" s="23" t="str">
        <f>IF($N24="","",U24*$N24*Data!$D22)</f>
        <v/>
      </c>
      <c r="W24" s="17" t="str">
        <f>IF($N24="","",MIN(4,(1-$E$4/100)*Data!$C22/$N24))</f>
        <v/>
      </c>
      <c r="X24" s="18" t="str">
        <f t="shared" si="6"/>
        <v/>
      </c>
      <c r="Y24" s="19" t="str">
        <f t="shared" si="7"/>
        <v/>
      </c>
      <c r="Z24" s="23" t="str">
        <f>IF($N24="","",Y24*$N24*Data!$D22)</f>
        <v/>
      </c>
      <c r="AA24" s="17" t="str">
        <f>IF($N24="","",MIN(4,(1-$F$4/100)*Data!$C22/$N24))</f>
        <v/>
      </c>
      <c r="AB24" s="18" t="str">
        <f t="shared" si="8"/>
        <v/>
      </c>
      <c r="AC24" s="19" t="str">
        <f t="shared" si="9"/>
        <v/>
      </c>
      <c r="AD24" s="23" t="str">
        <f>IF($N24="","",AC24*$N24*Data!$D22)</f>
        <v/>
      </c>
      <c r="AE24" s="17" t="str">
        <f>IF($N24="","",MIN(4,(1-$G$4/100)*Data!$C22/$N24))</f>
        <v/>
      </c>
      <c r="AF24" s="18" t="str">
        <f t="shared" si="10"/>
        <v/>
      </c>
      <c r="AG24" s="19" t="str">
        <f t="shared" si="11"/>
        <v/>
      </c>
      <c r="AH24" s="23" t="str">
        <f>IF($N24="","",AG24*$N24*Data!$D22)</f>
        <v/>
      </c>
    </row>
    <row r="25" spans="1:34">
      <c r="A25">
        <v>17</v>
      </c>
      <c r="B25" s="14" t="str">
        <f t="shared" si="12"/>
        <v/>
      </c>
      <c r="C25" s="24" t="str">
        <f t="shared" si="13"/>
        <v/>
      </c>
      <c r="D25" s="24" t="str">
        <f t="shared" si="14"/>
        <v/>
      </c>
      <c r="E25" s="14" t="str">
        <f t="shared" si="15"/>
        <v/>
      </c>
      <c r="F25" s="14" t="str">
        <f t="shared" si="16"/>
        <v/>
      </c>
      <c r="N25" s="16" t="str">
        <f>IF(Data!$E23=0,"",Data!$E23*SQRT(Data!$F23/20))</f>
        <v/>
      </c>
      <c r="O25" s="17" t="str">
        <f>IF($N25="","",MIN(4,(1-$C$4/100)*Data!$C23/$N25))</f>
        <v/>
      </c>
      <c r="P25" s="18" t="str">
        <f t="shared" si="2"/>
        <v/>
      </c>
      <c r="Q25" s="19" t="str">
        <f t="shared" si="3"/>
        <v/>
      </c>
      <c r="R25" s="23" t="str">
        <f>IF($N25="","",Q25*$N25*Data!$D23)</f>
        <v/>
      </c>
      <c r="S25" s="17" t="str">
        <f>IF($N25="","",MIN(4,(1-$D$4/100)*Data!$C23/$N25))</f>
        <v/>
      </c>
      <c r="T25" s="18" t="str">
        <f t="shared" si="4"/>
        <v/>
      </c>
      <c r="U25" s="19" t="str">
        <f t="shared" si="5"/>
        <v/>
      </c>
      <c r="V25" s="23" t="str">
        <f>IF($N25="","",U25*$N25*Data!$D23)</f>
        <v/>
      </c>
      <c r="W25" s="17" t="str">
        <f>IF($N25="","",MIN(4,(1-$E$4/100)*Data!$C23/$N25))</f>
        <v/>
      </c>
      <c r="X25" s="18" t="str">
        <f t="shared" si="6"/>
        <v/>
      </c>
      <c r="Y25" s="19" t="str">
        <f t="shared" si="7"/>
        <v/>
      </c>
      <c r="Z25" s="23" t="str">
        <f>IF($N25="","",Y25*$N25*Data!$D23)</f>
        <v/>
      </c>
      <c r="AA25" s="17" t="str">
        <f>IF($N25="","",MIN(4,(1-$F$4/100)*Data!$C23/$N25))</f>
        <v/>
      </c>
      <c r="AB25" s="18" t="str">
        <f t="shared" si="8"/>
        <v/>
      </c>
      <c r="AC25" s="19" t="str">
        <f t="shared" si="9"/>
        <v/>
      </c>
      <c r="AD25" s="23" t="str">
        <f>IF($N25="","",AC25*$N25*Data!$D23)</f>
        <v/>
      </c>
      <c r="AE25" s="17" t="str">
        <f>IF($N25="","",MIN(4,(1-$G$4/100)*Data!$C23/$N25))</f>
        <v/>
      </c>
      <c r="AF25" s="18" t="str">
        <f t="shared" si="10"/>
        <v/>
      </c>
      <c r="AG25" s="19" t="str">
        <f t="shared" si="11"/>
        <v/>
      </c>
      <c r="AH25" s="23" t="str">
        <f>IF($N25="","",AG25*$N25*Data!$D23)</f>
        <v/>
      </c>
    </row>
    <row r="26" spans="1:34">
      <c r="A26">
        <v>18</v>
      </c>
      <c r="B26" s="14" t="str">
        <f t="shared" si="12"/>
        <v/>
      </c>
      <c r="C26" s="24" t="str">
        <f t="shared" si="13"/>
        <v/>
      </c>
      <c r="D26" s="24" t="str">
        <f t="shared" si="14"/>
        <v/>
      </c>
      <c r="E26" s="14" t="str">
        <f t="shared" si="15"/>
        <v/>
      </c>
      <c r="F26" s="14" t="str">
        <f t="shared" si="16"/>
        <v/>
      </c>
      <c r="N26" s="16" t="str">
        <f>IF(Data!$E24=0,"",Data!$E24*SQRT(Data!$F24/20))</f>
        <v/>
      </c>
      <c r="O26" s="17" t="str">
        <f>IF($N26="","",MIN(4,(1-$C$4/100)*Data!$C24/$N26))</f>
        <v/>
      </c>
      <c r="P26" s="18" t="str">
        <f t="shared" si="2"/>
        <v/>
      </c>
      <c r="Q26" s="19" t="str">
        <f t="shared" si="3"/>
        <v/>
      </c>
      <c r="R26" s="23" t="str">
        <f>IF($N26="","",Q26*$N26*Data!$D24)</f>
        <v/>
      </c>
      <c r="S26" s="17" t="str">
        <f>IF($N26="","",MIN(4,(1-$D$4/100)*Data!$C24/$N26))</f>
        <v/>
      </c>
      <c r="T26" s="18" t="str">
        <f t="shared" si="4"/>
        <v/>
      </c>
      <c r="U26" s="19" t="str">
        <f t="shared" si="5"/>
        <v/>
      </c>
      <c r="V26" s="23" t="str">
        <f>IF($N26="","",U26*$N26*Data!$D24)</f>
        <v/>
      </c>
      <c r="W26" s="17" t="str">
        <f>IF($N26="","",MIN(4,(1-$E$4/100)*Data!$C24/$N26))</f>
        <v/>
      </c>
      <c r="X26" s="18" t="str">
        <f t="shared" si="6"/>
        <v/>
      </c>
      <c r="Y26" s="19" t="str">
        <f t="shared" si="7"/>
        <v/>
      </c>
      <c r="Z26" s="23" t="str">
        <f>IF($N26="","",Y26*$N26*Data!$D24)</f>
        <v/>
      </c>
      <c r="AA26" s="17" t="str">
        <f>IF($N26="","",MIN(4,(1-$F$4/100)*Data!$C24/$N26))</f>
        <v/>
      </c>
      <c r="AB26" s="18" t="str">
        <f t="shared" si="8"/>
        <v/>
      </c>
      <c r="AC26" s="19" t="str">
        <f t="shared" si="9"/>
        <v/>
      </c>
      <c r="AD26" s="23" t="str">
        <f>IF($N26="","",AC26*$N26*Data!$D24)</f>
        <v/>
      </c>
      <c r="AE26" s="17" t="str">
        <f>IF($N26="","",MIN(4,(1-$G$4/100)*Data!$C24/$N26))</f>
        <v/>
      </c>
      <c r="AF26" s="18" t="str">
        <f t="shared" si="10"/>
        <v/>
      </c>
      <c r="AG26" s="19" t="str">
        <f t="shared" si="11"/>
        <v/>
      </c>
      <c r="AH26" s="23" t="str">
        <f>IF($N26="","",AG26*$N26*Data!$D24)</f>
        <v/>
      </c>
    </row>
    <row r="27" spans="1:34">
      <c r="A27">
        <v>19</v>
      </c>
      <c r="B27" s="14" t="str">
        <f t="shared" si="12"/>
        <v/>
      </c>
      <c r="C27" s="24" t="str">
        <f t="shared" si="13"/>
        <v/>
      </c>
      <c r="D27" s="24" t="str">
        <f t="shared" si="14"/>
        <v/>
      </c>
      <c r="E27" s="14" t="str">
        <f t="shared" si="15"/>
        <v/>
      </c>
      <c r="F27" s="14" t="str">
        <f t="shared" si="16"/>
        <v/>
      </c>
      <c r="N27" s="16" t="str">
        <f>IF(Data!$E25=0,"",Data!$E25*SQRT(Data!$F25/20))</f>
        <v/>
      </c>
      <c r="O27" s="17" t="str">
        <f>IF($N27="","",MIN(4,(1-$C$4/100)*Data!$C25/$N27))</f>
        <v/>
      </c>
      <c r="P27" s="18" t="str">
        <f t="shared" si="2"/>
        <v/>
      </c>
      <c r="Q27" s="19" t="str">
        <f t="shared" si="3"/>
        <v/>
      </c>
      <c r="R27" s="23" t="str">
        <f>IF($N27="","",Q27*$N27*Data!$D25)</f>
        <v/>
      </c>
      <c r="S27" s="17" t="str">
        <f>IF($N27="","",MIN(4,(1-$D$4/100)*Data!$C25/$N27))</f>
        <v/>
      </c>
      <c r="T27" s="18" t="str">
        <f t="shared" si="4"/>
        <v/>
      </c>
      <c r="U27" s="19" t="str">
        <f t="shared" si="5"/>
        <v/>
      </c>
      <c r="V27" s="23" t="str">
        <f>IF($N27="","",U27*$N27*Data!$D25)</f>
        <v/>
      </c>
      <c r="W27" s="17" t="str">
        <f>IF($N27="","",MIN(4,(1-$E$4/100)*Data!$C25/$N27))</f>
        <v/>
      </c>
      <c r="X27" s="18" t="str">
        <f t="shared" si="6"/>
        <v/>
      </c>
      <c r="Y27" s="19" t="str">
        <f t="shared" si="7"/>
        <v/>
      </c>
      <c r="Z27" s="23" t="str">
        <f>IF($N27="","",Y27*$N27*Data!$D25)</f>
        <v/>
      </c>
      <c r="AA27" s="17" t="str">
        <f>IF($N27="","",MIN(4,(1-$F$4/100)*Data!$C25/$N27))</f>
        <v/>
      </c>
      <c r="AB27" s="18" t="str">
        <f t="shared" si="8"/>
        <v/>
      </c>
      <c r="AC27" s="19" t="str">
        <f t="shared" si="9"/>
        <v/>
      </c>
      <c r="AD27" s="23" t="str">
        <f>IF($N27="","",AC27*$N27*Data!$D25)</f>
        <v/>
      </c>
      <c r="AE27" s="17" t="str">
        <f>IF($N27="","",MIN(4,(1-$G$4/100)*Data!$C25/$N27))</f>
        <v/>
      </c>
      <c r="AF27" s="18" t="str">
        <f t="shared" si="10"/>
        <v/>
      </c>
      <c r="AG27" s="19" t="str">
        <f t="shared" si="11"/>
        <v/>
      </c>
      <c r="AH27" s="23" t="str">
        <f>IF($N27="","",AG27*$N27*Data!$D25)</f>
        <v/>
      </c>
    </row>
    <row r="28" spans="1:34">
      <c r="A28">
        <v>20</v>
      </c>
      <c r="B28" s="14" t="str">
        <f t="shared" si="12"/>
        <v/>
      </c>
      <c r="C28" s="24" t="str">
        <f t="shared" si="13"/>
        <v/>
      </c>
      <c r="D28" s="24" t="str">
        <f t="shared" si="14"/>
        <v/>
      </c>
      <c r="E28" s="14" t="str">
        <f t="shared" si="15"/>
        <v/>
      </c>
      <c r="F28" s="14" t="str">
        <f t="shared" si="16"/>
        <v/>
      </c>
      <c r="N28" s="16" t="str">
        <f>IF(Data!$E26=0,"",Data!$E26*SQRT(Data!$F26/20))</f>
        <v/>
      </c>
      <c r="O28" s="17" t="str">
        <f>IF($N28="","",MIN(4,(1-$C$4/100)*Data!$C26/$N28))</f>
        <v/>
      </c>
      <c r="P28" s="18" t="str">
        <f t="shared" si="2"/>
        <v/>
      </c>
      <c r="Q28" s="19" t="str">
        <f t="shared" si="3"/>
        <v/>
      </c>
      <c r="R28" s="23" t="str">
        <f>IF($N28="","",Q28*$N28*Data!$D26)</f>
        <v/>
      </c>
      <c r="S28" s="17" t="str">
        <f>IF($N28="","",MIN(4,(1-$D$4/100)*Data!$C26/$N28))</f>
        <v/>
      </c>
      <c r="T28" s="18" t="str">
        <f t="shared" si="4"/>
        <v/>
      </c>
      <c r="U28" s="19" t="str">
        <f t="shared" si="5"/>
        <v/>
      </c>
      <c r="V28" s="23" t="str">
        <f>IF($N28="","",U28*$N28*Data!$D26)</f>
        <v/>
      </c>
      <c r="W28" s="17" t="str">
        <f>IF($N28="","",MIN(4,(1-$E$4/100)*Data!$C26/$N28))</f>
        <v/>
      </c>
      <c r="X28" s="18" t="str">
        <f t="shared" si="6"/>
        <v/>
      </c>
      <c r="Y28" s="19" t="str">
        <f t="shared" si="7"/>
        <v/>
      </c>
      <c r="Z28" s="23" t="str">
        <f>IF($N28="","",Y28*$N28*Data!$D26)</f>
        <v/>
      </c>
      <c r="AA28" s="17" t="str">
        <f>IF($N28="","",MIN(4,(1-$F$4/100)*Data!$C26/$N28))</f>
        <v/>
      </c>
      <c r="AB28" s="18" t="str">
        <f t="shared" si="8"/>
        <v/>
      </c>
      <c r="AC28" s="19" t="str">
        <f t="shared" si="9"/>
        <v/>
      </c>
      <c r="AD28" s="23" t="str">
        <f>IF($N28="","",AC28*$N28*Data!$D26)</f>
        <v/>
      </c>
      <c r="AE28" s="17" t="str">
        <f>IF($N28="","",MIN(4,(1-$G$4/100)*Data!$C26/$N28))</f>
        <v/>
      </c>
      <c r="AF28" s="18" t="str">
        <f t="shared" si="10"/>
        <v/>
      </c>
      <c r="AG28" s="19" t="str">
        <f t="shared" si="11"/>
        <v/>
      </c>
      <c r="AH28" s="23" t="str">
        <f>IF($N28="","",AG28*$N28*Data!$D26)</f>
        <v/>
      </c>
    </row>
    <row r="29" spans="1:34">
      <c r="B29" s="14"/>
      <c r="C29" s="24"/>
      <c r="D29" s="24"/>
      <c r="E29" s="14"/>
      <c r="F29" s="14"/>
      <c r="N29" s="16"/>
      <c r="O29" s="17"/>
      <c r="P29" s="18"/>
      <c r="Q29" s="19"/>
      <c r="R29" s="23"/>
      <c r="S29" s="17"/>
      <c r="T29" s="18"/>
      <c r="U29" s="19"/>
      <c r="V29" s="23"/>
      <c r="W29" s="17"/>
      <c r="X29" s="18"/>
      <c r="Y29" s="19"/>
      <c r="Z29" s="23"/>
      <c r="AA29" s="17"/>
      <c r="AB29" s="18"/>
      <c r="AC29" s="19"/>
      <c r="AD29" s="23"/>
      <c r="AE29" s="17"/>
      <c r="AF29" s="18"/>
      <c r="AG29" s="19"/>
      <c r="AH29" s="23"/>
    </row>
    <row r="30" spans="1:34">
      <c r="B30" s="14"/>
      <c r="C30" s="24"/>
      <c r="D30" s="24"/>
      <c r="E30" s="14"/>
      <c r="F30" s="14"/>
      <c r="N30" s="16"/>
      <c r="O30" s="17"/>
      <c r="P30" s="18"/>
      <c r="Q30" s="19"/>
      <c r="R30" s="23"/>
      <c r="S30" s="17"/>
      <c r="T30" s="18"/>
      <c r="U30" s="19"/>
      <c r="V30" s="23"/>
      <c r="W30" s="17"/>
      <c r="X30" s="18"/>
      <c r="Y30" s="19"/>
      <c r="Z30" s="23"/>
      <c r="AA30" s="17"/>
      <c r="AB30" s="18"/>
      <c r="AC30" s="19"/>
      <c r="AD30" s="23"/>
      <c r="AE30" s="17"/>
      <c r="AF30" s="18"/>
      <c r="AG30" s="19"/>
      <c r="AH30" s="23"/>
    </row>
    <row r="31" spans="1:34">
      <c r="B31" s="14"/>
      <c r="C31" s="24"/>
      <c r="D31" s="24"/>
      <c r="E31" s="14"/>
      <c r="F31" s="14"/>
      <c r="N31" s="16"/>
      <c r="O31" s="17"/>
      <c r="P31" s="18"/>
      <c r="Q31" s="19"/>
      <c r="R31" s="23"/>
      <c r="S31" s="17"/>
      <c r="T31" s="18"/>
      <c r="U31" s="19"/>
      <c r="V31" s="23"/>
      <c r="W31" s="17"/>
      <c r="X31" s="18"/>
      <c r="Y31" s="19"/>
      <c r="Z31" s="23"/>
      <c r="AA31" s="17"/>
      <c r="AB31" s="18"/>
      <c r="AC31" s="19"/>
      <c r="AD31" s="23"/>
      <c r="AE31" s="17"/>
      <c r="AF31" s="18"/>
      <c r="AG31" s="19"/>
      <c r="AH31" s="23"/>
    </row>
    <row r="32" spans="1:34">
      <c r="B32" s="14"/>
      <c r="C32" s="24"/>
      <c r="D32" s="24"/>
      <c r="E32" s="14"/>
      <c r="F32" s="14"/>
      <c r="N32" s="16"/>
      <c r="O32" s="17"/>
      <c r="P32" s="18"/>
      <c r="Q32" s="19"/>
      <c r="R32" s="23"/>
      <c r="S32" s="17"/>
      <c r="T32" s="18"/>
      <c r="U32" s="19"/>
      <c r="V32" s="23"/>
      <c r="W32" s="17"/>
      <c r="X32" s="18"/>
      <c r="Y32" s="19"/>
      <c r="Z32" s="23"/>
      <c r="AA32" s="17"/>
      <c r="AB32" s="18"/>
      <c r="AC32" s="19"/>
      <c r="AD32" s="23"/>
      <c r="AE32" s="17"/>
      <c r="AF32" s="18"/>
      <c r="AG32" s="19"/>
      <c r="AH32" s="23"/>
    </row>
    <row r="33" spans="2:34">
      <c r="B33" s="14"/>
      <c r="C33" s="24"/>
      <c r="D33" s="24"/>
      <c r="E33" s="14"/>
      <c r="F33" s="14"/>
      <c r="N33" s="16"/>
      <c r="O33" s="17"/>
      <c r="P33" s="18"/>
      <c r="Q33" s="19"/>
      <c r="R33" s="23"/>
      <c r="S33" s="17"/>
      <c r="T33" s="18"/>
      <c r="U33" s="19"/>
      <c r="V33" s="23"/>
      <c r="W33" s="17"/>
      <c r="X33" s="18"/>
      <c r="Y33" s="19"/>
      <c r="Z33" s="23"/>
      <c r="AA33" s="17"/>
      <c r="AB33" s="18"/>
      <c r="AC33" s="19"/>
      <c r="AD33" s="23"/>
      <c r="AE33" s="17"/>
      <c r="AF33" s="18"/>
      <c r="AG33" s="19"/>
      <c r="AH33" s="23"/>
    </row>
    <row r="34" spans="2:34">
      <c r="B34" s="14"/>
      <c r="C34" s="24"/>
      <c r="D34" s="24"/>
      <c r="E34" s="14"/>
      <c r="F34" s="14"/>
      <c r="N34" s="16"/>
      <c r="O34" s="17"/>
      <c r="P34" s="18"/>
      <c r="Q34" s="19"/>
      <c r="R34" s="23"/>
      <c r="S34" s="17"/>
      <c r="T34" s="18"/>
      <c r="U34" s="19"/>
      <c r="V34" s="23"/>
      <c r="W34" s="17"/>
      <c r="X34" s="18"/>
      <c r="Y34" s="19"/>
      <c r="Z34" s="23"/>
      <c r="AA34" s="17"/>
      <c r="AB34" s="18"/>
      <c r="AC34" s="19"/>
      <c r="AD34" s="23"/>
      <c r="AE34" s="17"/>
      <c r="AF34" s="18"/>
      <c r="AG34" s="19"/>
      <c r="AH34" s="23"/>
    </row>
    <row r="35" spans="2:34">
      <c r="B35" s="14"/>
      <c r="C35" s="24"/>
      <c r="D35" s="24"/>
      <c r="E35" s="14"/>
      <c r="F35" s="14"/>
      <c r="N35" s="16"/>
      <c r="O35" s="17"/>
      <c r="P35" s="18"/>
      <c r="Q35" s="19"/>
      <c r="R35" s="23"/>
      <c r="S35" s="17"/>
      <c r="T35" s="18"/>
      <c r="U35" s="19"/>
      <c r="V35" s="23"/>
      <c r="W35" s="17"/>
      <c r="X35" s="18"/>
      <c r="Y35" s="19"/>
      <c r="Z35" s="23"/>
      <c r="AA35" s="17"/>
      <c r="AB35" s="18"/>
      <c r="AC35" s="19"/>
      <c r="AD35" s="23"/>
      <c r="AE35" s="17"/>
      <c r="AF35" s="18"/>
      <c r="AG35" s="19"/>
      <c r="AH35" s="23"/>
    </row>
    <row r="36" spans="2:34">
      <c r="B36" s="14"/>
      <c r="C36" s="24"/>
      <c r="D36" s="24"/>
      <c r="E36" s="14"/>
      <c r="F36" s="14"/>
      <c r="N36" s="16"/>
      <c r="O36" s="17"/>
      <c r="P36" s="18"/>
      <c r="Q36" s="19"/>
      <c r="R36" s="23"/>
      <c r="S36" s="17"/>
      <c r="T36" s="18"/>
      <c r="U36" s="19"/>
      <c r="V36" s="23"/>
      <c r="W36" s="17"/>
      <c r="X36" s="18"/>
      <c r="Y36" s="19"/>
      <c r="Z36" s="23"/>
      <c r="AA36" s="17"/>
      <c r="AB36" s="18"/>
      <c r="AC36" s="19"/>
      <c r="AD36" s="23"/>
      <c r="AE36" s="17"/>
      <c r="AF36" s="18"/>
      <c r="AG36" s="19"/>
      <c r="AH36" s="23"/>
    </row>
    <row r="37" spans="2:34">
      <c r="B37" s="14"/>
      <c r="C37" s="24"/>
      <c r="D37" s="24"/>
      <c r="E37" s="14"/>
      <c r="F37" s="14"/>
      <c r="N37" s="16"/>
      <c r="O37" s="17"/>
      <c r="P37" s="18"/>
      <c r="Q37" s="19"/>
      <c r="R37" s="23"/>
      <c r="S37" s="17"/>
      <c r="T37" s="18"/>
      <c r="U37" s="19"/>
      <c r="V37" s="23"/>
      <c r="W37" s="17"/>
      <c r="X37" s="18"/>
      <c r="Y37" s="19"/>
      <c r="Z37" s="23"/>
      <c r="AA37" s="17"/>
      <c r="AB37" s="18"/>
      <c r="AC37" s="19"/>
      <c r="AD37" s="23"/>
      <c r="AE37" s="17"/>
      <c r="AF37" s="18"/>
      <c r="AG37" s="19"/>
      <c r="AH37" s="23"/>
    </row>
    <row r="38" spans="2:34">
      <c r="B38" s="14"/>
      <c r="C38" s="24"/>
      <c r="D38" s="24"/>
      <c r="E38" s="14"/>
      <c r="F38" s="14"/>
      <c r="N38" s="16"/>
      <c r="O38" s="17"/>
      <c r="P38" s="18"/>
      <c r="Q38" s="19"/>
      <c r="R38" s="23"/>
      <c r="S38" s="17"/>
      <c r="T38" s="18"/>
      <c r="U38" s="19"/>
      <c r="V38" s="23"/>
      <c r="W38" s="17"/>
      <c r="X38" s="18"/>
      <c r="Y38" s="19"/>
      <c r="Z38" s="23"/>
      <c r="AA38" s="17"/>
      <c r="AB38" s="18"/>
      <c r="AC38" s="19"/>
      <c r="AD38" s="23"/>
      <c r="AE38" s="17"/>
      <c r="AF38" s="18"/>
      <c r="AG38" s="19"/>
      <c r="AH38" s="23"/>
    </row>
    <row r="39" spans="2:34">
      <c r="B39" s="14"/>
      <c r="C39" s="24"/>
      <c r="D39" s="24"/>
      <c r="E39" s="14"/>
      <c r="F39" s="14"/>
      <c r="N39" s="16"/>
      <c r="O39" s="17"/>
      <c r="P39" s="18"/>
      <c r="Q39" s="19"/>
      <c r="R39" s="23"/>
      <c r="S39" s="17"/>
      <c r="T39" s="18"/>
      <c r="U39" s="19"/>
      <c r="V39" s="23"/>
      <c r="W39" s="17"/>
      <c r="X39" s="18"/>
      <c r="Y39" s="19"/>
      <c r="Z39" s="23"/>
      <c r="AA39" s="17"/>
      <c r="AB39" s="18"/>
      <c r="AC39" s="19"/>
      <c r="AD39" s="23"/>
      <c r="AE39" s="17"/>
      <c r="AF39" s="18"/>
      <c r="AG39" s="19"/>
      <c r="AH39" s="23"/>
    </row>
    <row r="40" spans="2:34">
      <c r="B40" s="14"/>
      <c r="C40" s="24"/>
      <c r="D40" s="24"/>
      <c r="E40" s="14"/>
      <c r="F40" s="14"/>
      <c r="N40" s="16"/>
      <c r="O40" s="17"/>
      <c r="P40" s="18"/>
      <c r="Q40" s="19"/>
      <c r="R40" s="23"/>
      <c r="S40" s="17"/>
      <c r="T40" s="18"/>
      <c r="U40" s="19"/>
      <c r="V40" s="23"/>
      <c r="W40" s="17"/>
      <c r="X40" s="18"/>
      <c r="Y40" s="19"/>
      <c r="Z40" s="23"/>
      <c r="AA40" s="17"/>
      <c r="AB40" s="18"/>
      <c r="AC40" s="19"/>
      <c r="AD40" s="23"/>
      <c r="AE40" s="17"/>
      <c r="AF40" s="18"/>
      <c r="AG40" s="19"/>
      <c r="AH40" s="23"/>
    </row>
    <row r="41" spans="2:34">
      <c r="B41" s="14"/>
      <c r="C41" s="24"/>
      <c r="D41" s="24"/>
      <c r="E41" s="14"/>
      <c r="F41" s="14"/>
      <c r="N41" s="16"/>
      <c r="O41" s="17"/>
      <c r="P41" s="18"/>
      <c r="Q41" s="19"/>
      <c r="R41" s="23"/>
      <c r="S41" s="17"/>
      <c r="T41" s="18"/>
      <c r="U41" s="19"/>
      <c r="V41" s="23"/>
      <c r="W41" s="17"/>
      <c r="X41" s="18"/>
      <c r="Y41" s="19"/>
      <c r="Z41" s="23"/>
      <c r="AA41" s="17"/>
      <c r="AB41" s="18"/>
      <c r="AC41" s="19"/>
      <c r="AD41" s="23"/>
      <c r="AE41" s="17"/>
      <c r="AF41" s="18"/>
      <c r="AG41" s="19"/>
      <c r="AH41" s="23"/>
    </row>
    <row r="42" spans="2:34">
      <c r="B42" s="14"/>
      <c r="C42" s="24"/>
      <c r="D42" s="24"/>
      <c r="E42" s="14"/>
      <c r="F42" s="14"/>
      <c r="N42" s="16"/>
      <c r="O42" s="17"/>
      <c r="P42" s="18"/>
      <c r="Q42" s="19"/>
      <c r="R42" s="23"/>
      <c r="S42" s="17"/>
      <c r="T42" s="18"/>
      <c r="U42" s="19"/>
      <c r="V42" s="23"/>
      <c r="W42" s="17"/>
      <c r="X42" s="18"/>
      <c r="Y42" s="19"/>
      <c r="Z42" s="23"/>
      <c r="AA42" s="17"/>
      <c r="AB42" s="18"/>
      <c r="AC42" s="19"/>
      <c r="AD42" s="23"/>
      <c r="AE42" s="17"/>
      <c r="AF42" s="18"/>
      <c r="AG42" s="19"/>
      <c r="AH42" s="23"/>
    </row>
    <row r="43" spans="2:34">
      <c r="B43" s="14"/>
      <c r="C43" s="24"/>
      <c r="D43" s="24"/>
      <c r="E43" s="14"/>
      <c r="F43" s="14"/>
      <c r="N43" s="16"/>
      <c r="O43" s="17"/>
      <c r="P43" s="18"/>
      <c r="Q43" s="19"/>
      <c r="R43" s="23"/>
      <c r="S43" s="17"/>
      <c r="T43" s="18"/>
      <c r="U43" s="19"/>
      <c r="V43" s="23"/>
      <c r="W43" s="17"/>
      <c r="X43" s="18"/>
      <c r="Y43" s="19"/>
      <c r="Z43" s="23"/>
      <c r="AA43" s="17"/>
      <c r="AB43" s="18"/>
      <c r="AC43" s="19"/>
      <c r="AD43" s="23"/>
      <c r="AE43" s="17"/>
      <c r="AF43" s="18"/>
      <c r="AG43" s="19"/>
      <c r="AH43" s="23"/>
    </row>
    <row r="44" spans="2:34">
      <c r="B44" s="14"/>
      <c r="C44" s="24"/>
      <c r="D44" s="24"/>
      <c r="E44" s="14"/>
      <c r="F44" s="14"/>
      <c r="N44" s="16"/>
      <c r="O44" s="17"/>
      <c r="P44" s="18"/>
      <c r="Q44" s="19"/>
      <c r="R44" s="23"/>
      <c r="S44" s="17"/>
      <c r="T44" s="18"/>
      <c r="U44" s="19"/>
      <c r="V44" s="23"/>
      <c r="W44" s="17"/>
      <c r="X44" s="18"/>
      <c r="Y44" s="19"/>
      <c r="Z44" s="23"/>
      <c r="AA44" s="17"/>
      <c r="AB44" s="18"/>
      <c r="AC44" s="19"/>
      <c r="AD44" s="23"/>
      <c r="AE44" s="17"/>
      <c r="AF44" s="18"/>
      <c r="AG44" s="19"/>
      <c r="AH44" s="23"/>
    </row>
    <row r="45" spans="2:34">
      <c r="B45" s="14"/>
      <c r="C45" s="24"/>
      <c r="D45" s="24"/>
      <c r="E45" s="14"/>
      <c r="F45" s="14"/>
      <c r="N45" s="16"/>
      <c r="O45" s="17"/>
      <c r="P45" s="18"/>
      <c r="Q45" s="19"/>
      <c r="R45" s="23"/>
      <c r="S45" s="17"/>
      <c r="T45" s="18"/>
      <c r="U45" s="19"/>
      <c r="V45" s="23"/>
      <c r="W45" s="17"/>
      <c r="X45" s="18"/>
      <c r="Y45" s="19"/>
      <c r="Z45" s="23"/>
      <c r="AA45" s="17"/>
      <c r="AB45" s="18"/>
      <c r="AC45" s="19"/>
      <c r="AD45" s="23"/>
      <c r="AE45" s="17"/>
      <c r="AF45" s="18"/>
      <c r="AG45" s="19"/>
      <c r="AH45" s="23"/>
    </row>
    <row r="46" spans="2:34">
      <c r="B46" s="14"/>
      <c r="C46" s="24"/>
      <c r="D46" s="24"/>
      <c r="E46" s="14"/>
      <c r="F46" s="14"/>
      <c r="N46" s="16"/>
      <c r="O46" s="17"/>
      <c r="P46" s="18"/>
      <c r="Q46" s="19"/>
      <c r="R46" s="23"/>
      <c r="S46" s="17"/>
      <c r="T46" s="18"/>
      <c r="U46" s="19"/>
      <c r="V46" s="23"/>
      <c r="W46" s="17"/>
      <c r="X46" s="18"/>
      <c r="Y46" s="19"/>
      <c r="Z46" s="23"/>
      <c r="AA46" s="17"/>
      <c r="AB46" s="18"/>
      <c r="AC46" s="19"/>
      <c r="AD46" s="23"/>
      <c r="AE46" s="17"/>
      <c r="AF46" s="18"/>
      <c r="AG46" s="19"/>
      <c r="AH46" s="23"/>
    </row>
    <row r="47" spans="2:34">
      <c r="B47" s="14"/>
      <c r="C47" s="24"/>
      <c r="D47" s="24"/>
      <c r="E47" s="14"/>
      <c r="F47" s="14"/>
      <c r="N47" s="16"/>
      <c r="O47" s="17"/>
      <c r="P47" s="18"/>
      <c r="Q47" s="19"/>
      <c r="R47" s="23"/>
      <c r="S47" s="17"/>
      <c r="T47" s="18"/>
      <c r="U47" s="19"/>
      <c r="V47" s="23"/>
      <c r="W47" s="17"/>
      <c r="X47" s="18"/>
      <c r="Y47" s="19"/>
      <c r="Z47" s="23"/>
      <c r="AA47" s="17"/>
      <c r="AB47" s="18"/>
      <c r="AC47" s="19"/>
      <c r="AD47" s="23"/>
      <c r="AE47" s="17"/>
      <c r="AF47" s="18"/>
      <c r="AG47" s="19"/>
      <c r="AH47" s="23"/>
    </row>
    <row r="48" spans="2:34">
      <c r="B48" s="14"/>
      <c r="C48" s="24"/>
      <c r="D48" s="24"/>
      <c r="E48" s="14"/>
      <c r="F48" s="14"/>
      <c r="N48" s="16"/>
      <c r="O48" s="17"/>
      <c r="P48" s="18"/>
      <c r="Q48" s="19"/>
      <c r="R48" s="23"/>
      <c r="S48" s="17"/>
      <c r="T48" s="18"/>
      <c r="U48" s="19"/>
      <c r="V48" s="23"/>
      <c r="W48" s="17"/>
      <c r="X48" s="18"/>
      <c r="Y48" s="19"/>
      <c r="Z48" s="23"/>
      <c r="AA48" s="17"/>
      <c r="AB48" s="18"/>
      <c r="AC48" s="19"/>
      <c r="AD48" s="23"/>
      <c r="AE48" s="17"/>
      <c r="AF48" s="18"/>
      <c r="AG48" s="19"/>
      <c r="AH48" s="23"/>
    </row>
    <row r="49" spans="2:34">
      <c r="B49" s="14"/>
      <c r="C49" s="24"/>
      <c r="D49" s="24"/>
      <c r="E49" s="14"/>
      <c r="F49" s="14"/>
      <c r="N49" s="16"/>
      <c r="O49" s="17"/>
      <c r="P49" s="18"/>
      <c r="Q49" s="19"/>
      <c r="R49" s="23"/>
      <c r="S49" s="17"/>
      <c r="T49" s="18"/>
      <c r="U49" s="19"/>
      <c r="V49" s="23"/>
      <c r="W49" s="17"/>
      <c r="X49" s="18"/>
      <c r="Y49" s="19"/>
      <c r="Z49" s="23"/>
      <c r="AA49" s="17"/>
      <c r="AB49" s="18"/>
      <c r="AC49" s="19"/>
      <c r="AD49" s="23"/>
      <c r="AE49" s="17"/>
      <c r="AF49" s="18"/>
      <c r="AG49" s="19"/>
      <c r="AH49" s="23"/>
    </row>
    <row r="50" spans="2:34">
      <c r="B50" s="14"/>
      <c r="C50" s="24"/>
      <c r="D50" s="24"/>
      <c r="E50" s="14"/>
      <c r="F50" s="14"/>
      <c r="N50" s="16"/>
      <c r="O50" s="17"/>
      <c r="P50" s="18"/>
      <c r="Q50" s="19"/>
      <c r="R50" s="23"/>
      <c r="S50" s="17"/>
      <c r="T50" s="18"/>
      <c r="U50" s="19"/>
      <c r="V50" s="23"/>
      <c r="W50" s="17"/>
      <c r="X50" s="18"/>
      <c r="Y50" s="19"/>
      <c r="Z50" s="23"/>
      <c r="AA50" s="17"/>
      <c r="AB50" s="18"/>
      <c r="AC50" s="19"/>
      <c r="AD50" s="23"/>
      <c r="AE50" s="17"/>
      <c r="AF50" s="18"/>
      <c r="AG50" s="19"/>
      <c r="AH50" s="23"/>
    </row>
    <row r="51" spans="2:34">
      <c r="B51" s="14"/>
      <c r="C51" s="24"/>
      <c r="D51" s="24"/>
      <c r="E51" s="14"/>
      <c r="F51" s="14"/>
      <c r="N51" s="16"/>
      <c r="O51" s="17"/>
      <c r="P51" s="18"/>
      <c r="Q51" s="19"/>
      <c r="R51" s="23"/>
      <c r="S51" s="17"/>
      <c r="T51" s="18"/>
      <c r="U51" s="19"/>
      <c r="V51" s="23"/>
      <c r="W51" s="17"/>
      <c r="X51" s="18"/>
      <c r="Y51" s="19"/>
      <c r="Z51" s="23"/>
      <c r="AA51" s="17"/>
      <c r="AB51" s="18"/>
      <c r="AC51" s="19"/>
      <c r="AD51" s="23"/>
      <c r="AE51" s="17"/>
      <c r="AF51" s="18"/>
      <c r="AG51" s="19"/>
      <c r="AH51" s="23"/>
    </row>
    <row r="52" spans="2:34">
      <c r="B52" s="14"/>
      <c r="C52" s="24"/>
      <c r="D52" s="24"/>
      <c r="E52" s="14"/>
      <c r="F52" s="14"/>
      <c r="N52" s="16"/>
      <c r="O52" s="17"/>
      <c r="P52" s="18"/>
      <c r="Q52" s="19"/>
      <c r="R52" s="23"/>
      <c r="S52" s="17"/>
      <c r="T52" s="18"/>
      <c r="U52" s="19"/>
      <c r="V52" s="23"/>
      <c r="W52" s="17"/>
      <c r="X52" s="18"/>
      <c r="Y52" s="19"/>
      <c r="Z52" s="23"/>
      <c r="AA52" s="17"/>
      <c r="AB52" s="18"/>
      <c r="AC52" s="19"/>
      <c r="AD52" s="23"/>
      <c r="AE52" s="17"/>
      <c r="AF52" s="18"/>
      <c r="AG52" s="19"/>
      <c r="AH52" s="23"/>
    </row>
    <row r="53" spans="2:34">
      <c r="B53" s="14"/>
      <c r="C53" s="24"/>
      <c r="D53" s="24"/>
      <c r="E53" s="14"/>
      <c r="F53" s="14"/>
      <c r="N53" s="16"/>
      <c r="O53" s="17"/>
      <c r="P53" s="18"/>
      <c r="Q53" s="19"/>
      <c r="R53" s="23"/>
      <c r="S53" s="17"/>
      <c r="T53" s="18"/>
      <c r="U53" s="19"/>
      <c r="V53" s="23"/>
      <c r="W53" s="17"/>
      <c r="X53" s="18"/>
      <c r="Y53" s="19"/>
      <c r="Z53" s="23"/>
      <c r="AA53" s="17"/>
      <c r="AB53" s="18"/>
      <c r="AC53" s="19"/>
      <c r="AD53" s="23"/>
      <c r="AE53" s="17"/>
      <c r="AF53" s="18"/>
      <c r="AG53" s="19"/>
      <c r="AH53" s="23"/>
    </row>
    <row r="54" spans="2:34">
      <c r="B54" s="14"/>
      <c r="C54" s="24"/>
      <c r="D54" s="24"/>
      <c r="E54" s="14"/>
      <c r="F54" s="14"/>
      <c r="N54" s="16"/>
      <c r="O54" s="17"/>
      <c r="P54" s="18"/>
      <c r="Q54" s="19"/>
      <c r="R54" s="23"/>
      <c r="S54" s="17"/>
      <c r="T54" s="18"/>
      <c r="U54" s="19"/>
      <c r="V54" s="23"/>
      <c r="W54" s="17"/>
      <c r="X54" s="18"/>
      <c r="Y54" s="19"/>
      <c r="Z54" s="23"/>
      <c r="AA54" s="17"/>
      <c r="AB54" s="18"/>
      <c r="AC54" s="19"/>
      <c r="AD54" s="23"/>
      <c r="AE54" s="17"/>
      <c r="AF54" s="18"/>
      <c r="AG54" s="19"/>
      <c r="AH54" s="23"/>
    </row>
    <row r="55" spans="2:34">
      <c r="B55" s="14"/>
      <c r="C55" s="24"/>
      <c r="D55" s="24"/>
      <c r="E55" s="14"/>
      <c r="F55" s="14"/>
      <c r="N55" s="16"/>
      <c r="O55" s="17"/>
      <c r="P55" s="18"/>
      <c r="Q55" s="19"/>
      <c r="R55" s="23"/>
      <c r="S55" s="17"/>
      <c r="T55" s="18"/>
      <c r="U55" s="19"/>
      <c r="V55" s="23"/>
      <c r="W55" s="17"/>
      <c r="X55" s="18"/>
      <c r="Y55" s="19"/>
      <c r="Z55" s="23"/>
      <c r="AA55" s="17"/>
      <c r="AB55" s="18"/>
      <c r="AC55" s="19"/>
      <c r="AD55" s="23"/>
      <c r="AE55" s="17"/>
      <c r="AF55" s="18"/>
      <c r="AG55" s="19"/>
      <c r="AH55" s="23"/>
    </row>
    <row r="56" spans="2:34">
      <c r="B56" s="14"/>
      <c r="C56" s="24"/>
      <c r="D56" s="24"/>
      <c r="E56" s="14"/>
      <c r="F56" s="14"/>
      <c r="N56" s="16"/>
      <c r="O56" s="17"/>
      <c r="P56" s="18"/>
      <c r="Q56" s="19"/>
      <c r="R56" s="23"/>
      <c r="S56" s="17"/>
      <c r="T56" s="18"/>
      <c r="U56" s="19"/>
      <c r="V56" s="23"/>
      <c r="W56" s="17"/>
      <c r="X56" s="18"/>
      <c r="Y56" s="19"/>
      <c r="Z56" s="23"/>
      <c r="AA56" s="17"/>
      <c r="AB56" s="18"/>
      <c r="AC56" s="19"/>
      <c r="AD56" s="23"/>
      <c r="AE56" s="17"/>
      <c r="AF56" s="18"/>
      <c r="AG56" s="19"/>
      <c r="AH56" s="23"/>
    </row>
    <row r="57" spans="2:34">
      <c r="B57" s="14"/>
      <c r="C57" s="24"/>
      <c r="D57" s="24"/>
      <c r="E57" s="14"/>
      <c r="F57" s="14"/>
      <c r="N57" s="16"/>
      <c r="O57" s="17"/>
      <c r="P57" s="18"/>
      <c r="Q57" s="19"/>
      <c r="R57" s="23"/>
      <c r="S57" s="17"/>
      <c r="T57" s="18"/>
      <c r="U57" s="19"/>
      <c r="V57" s="23"/>
      <c r="W57" s="17"/>
      <c r="X57" s="18"/>
      <c r="Y57" s="19"/>
      <c r="Z57" s="23"/>
      <c r="AA57" s="17"/>
      <c r="AB57" s="18"/>
      <c r="AC57" s="19"/>
      <c r="AD57" s="23"/>
      <c r="AE57" s="17"/>
      <c r="AF57" s="18"/>
      <c r="AG57" s="19"/>
      <c r="AH57" s="23"/>
    </row>
    <row r="58" spans="2:34">
      <c r="B58" s="14"/>
      <c r="C58" s="24"/>
      <c r="D58" s="24"/>
      <c r="E58" s="14"/>
      <c r="F58" s="14"/>
      <c r="N58" s="16"/>
      <c r="O58" s="17"/>
      <c r="P58" s="18"/>
      <c r="Q58" s="19"/>
      <c r="R58" s="23"/>
      <c r="S58" s="17"/>
      <c r="T58" s="18"/>
      <c r="U58" s="19"/>
      <c r="V58" s="23"/>
      <c r="W58" s="17"/>
      <c r="X58" s="18"/>
      <c r="Y58" s="19"/>
      <c r="Z58" s="23"/>
      <c r="AA58" s="17"/>
      <c r="AB58" s="18"/>
      <c r="AC58" s="19"/>
      <c r="AD58" s="23"/>
      <c r="AE58" s="17"/>
      <c r="AF58" s="18"/>
      <c r="AG58" s="19"/>
      <c r="AH58" s="23"/>
    </row>
    <row r="59" spans="2:34">
      <c r="B59" s="14"/>
      <c r="C59" s="24"/>
      <c r="D59" s="24"/>
      <c r="E59" s="14"/>
      <c r="F59" s="14"/>
      <c r="N59" s="16"/>
      <c r="O59" s="17"/>
      <c r="P59" s="18"/>
      <c r="Q59" s="19"/>
      <c r="R59" s="23"/>
      <c r="S59" s="17"/>
      <c r="T59" s="18"/>
      <c r="U59" s="19"/>
      <c r="V59" s="23"/>
      <c r="W59" s="17"/>
      <c r="X59" s="18"/>
      <c r="Y59" s="19"/>
      <c r="Z59" s="23"/>
      <c r="AA59" s="17"/>
      <c r="AB59" s="18"/>
      <c r="AC59" s="19"/>
      <c r="AD59" s="23"/>
      <c r="AE59" s="17"/>
      <c r="AF59" s="18"/>
      <c r="AG59" s="19"/>
      <c r="AH59" s="23"/>
    </row>
    <row r="60" spans="2:34">
      <c r="B60" s="14"/>
      <c r="C60" s="24"/>
      <c r="D60" s="24"/>
      <c r="E60" s="14"/>
      <c r="F60" s="14"/>
      <c r="N60" s="16"/>
      <c r="O60" s="17"/>
      <c r="P60" s="18"/>
      <c r="Q60" s="19"/>
      <c r="R60" s="23"/>
      <c r="S60" s="17"/>
      <c r="T60" s="18"/>
      <c r="U60" s="19"/>
      <c r="V60" s="23"/>
      <c r="W60" s="17"/>
      <c r="X60" s="18"/>
      <c r="Y60" s="19"/>
      <c r="Z60" s="23"/>
      <c r="AA60" s="17"/>
      <c r="AB60" s="18"/>
      <c r="AC60" s="19"/>
      <c r="AD60" s="23"/>
      <c r="AE60" s="17"/>
      <c r="AF60" s="18"/>
      <c r="AG60" s="19"/>
      <c r="AH60" s="23"/>
    </row>
    <row r="61" spans="2:34">
      <c r="B61" s="14"/>
      <c r="C61" s="24"/>
      <c r="D61" s="24"/>
      <c r="E61" s="14"/>
      <c r="F61" s="14"/>
      <c r="N61" s="16"/>
      <c r="O61" s="17"/>
      <c r="P61" s="18"/>
      <c r="Q61" s="19"/>
      <c r="R61" s="23"/>
      <c r="S61" s="17"/>
      <c r="T61" s="18"/>
      <c r="U61" s="19"/>
      <c r="V61" s="23"/>
      <c r="W61" s="17"/>
      <c r="X61" s="18"/>
      <c r="Y61" s="19"/>
      <c r="Z61" s="23"/>
      <c r="AA61" s="17"/>
      <c r="AB61" s="18"/>
      <c r="AC61" s="19"/>
      <c r="AD61" s="23"/>
      <c r="AE61" s="17"/>
      <c r="AF61" s="18"/>
      <c r="AG61" s="19"/>
      <c r="AH61" s="23"/>
    </row>
    <row r="62" spans="2:34">
      <c r="B62" s="14"/>
      <c r="C62" s="24"/>
      <c r="D62" s="24"/>
      <c r="E62" s="14"/>
      <c r="F62" s="14"/>
      <c r="N62" s="16"/>
      <c r="O62" s="17"/>
      <c r="P62" s="18"/>
      <c r="Q62" s="19"/>
      <c r="R62" s="23"/>
      <c r="S62" s="17"/>
      <c r="T62" s="18"/>
      <c r="U62" s="19"/>
      <c r="V62" s="23"/>
      <c r="W62" s="17"/>
      <c r="X62" s="18"/>
      <c r="Y62" s="19"/>
      <c r="Z62" s="23"/>
      <c r="AA62" s="17"/>
      <c r="AB62" s="18"/>
      <c r="AC62" s="19"/>
      <c r="AD62" s="23"/>
      <c r="AE62" s="17"/>
      <c r="AF62" s="18"/>
      <c r="AG62" s="19"/>
      <c r="AH62" s="23"/>
    </row>
    <row r="63" spans="2:34">
      <c r="B63" s="14"/>
      <c r="C63" s="24"/>
      <c r="D63" s="24"/>
      <c r="E63" s="14"/>
      <c r="F63" s="14"/>
      <c r="N63" s="16"/>
      <c r="O63" s="17"/>
      <c r="P63" s="18"/>
      <c r="Q63" s="19"/>
      <c r="R63" s="23"/>
      <c r="S63" s="17"/>
      <c r="T63" s="18"/>
      <c r="U63" s="19"/>
      <c r="V63" s="23"/>
      <c r="W63" s="17"/>
      <c r="X63" s="18"/>
      <c r="Y63" s="19"/>
      <c r="Z63" s="23"/>
      <c r="AA63" s="17"/>
      <c r="AB63" s="18"/>
      <c r="AC63" s="19"/>
      <c r="AD63" s="23"/>
      <c r="AE63" s="17"/>
      <c r="AF63" s="18"/>
      <c r="AG63" s="19"/>
      <c r="AH63" s="23"/>
    </row>
    <row r="64" spans="2:34">
      <c r="B64" s="14"/>
      <c r="C64" s="24"/>
      <c r="D64" s="24"/>
      <c r="E64" s="14"/>
      <c r="F64" s="14"/>
      <c r="N64" s="16"/>
      <c r="O64" s="17"/>
      <c r="P64" s="18"/>
      <c r="Q64" s="19"/>
      <c r="R64" s="23"/>
      <c r="S64" s="17"/>
      <c r="T64" s="18"/>
      <c r="U64" s="19"/>
      <c r="V64" s="23"/>
      <c r="W64" s="17"/>
      <c r="X64" s="18"/>
      <c r="Y64" s="19"/>
      <c r="Z64" s="23"/>
      <c r="AA64" s="17"/>
      <c r="AB64" s="18"/>
      <c r="AC64" s="19"/>
      <c r="AD64" s="23"/>
      <c r="AE64" s="17"/>
      <c r="AF64" s="18"/>
      <c r="AG64" s="19"/>
      <c r="AH64" s="23"/>
    </row>
    <row r="65" spans="2:34">
      <c r="B65" s="14"/>
      <c r="C65" s="24"/>
      <c r="D65" s="24"/>
      <c r="E65" s="14"/>
      <c r="F65" s="14"/>
      <c r="N65" s="16"/>
      <c r="O65" s="17"/>
      <c r="P65" s="18"/>
      <c r="Q65" s="19"/>
      <c r="R65" s="23"/>
      <c r="S65" s="17"/>
      <c r="T65" s="18"/>
      <c r="U65" s="19"/>
      <c r="V65" s="23"/>
      <c r="W65" s="17"/>
      <c r="X65" s="18"/>
      <c r="Y65" s="19"/>
      <c r="Z65" s="23"/>
      <c r="AA65" s="17"/>
      <c r="AB65" s="18"/>
      <c r="AC65" s="19"/>
      <c r="AD65" s="23"/>
      <c r="AE65" s="17"/>
      <c r="AF65" s="18"/>
      <c r="AG65" s="19"/>
      <c r="AH65" s="23"/>
    </row>
    <row r="66" spans="2:34">
      <c r="B66" s="14"/>
      <c r="C66" s="24"/>
      <c r="D66" s="24"/>
      <c r="E66" s="14"/>
      <c r="F66" s="14"/>
      <c r="N66" s="16"/>
      <c r="O66" s="17"/>
      <c r="P66" s="18"/>
      <c r="Q66" s="19"/>
      <c r="R66" s="23"/>
      <c r="S66" s="17"/>
      <c r="T66" s="18"/>
      <c r="U66" s="19"/>
      <c r="V66" s="23"/>
      <c r="W66" s="17"/>
      <c r="X66" s="18"/>
      <c r="Y66" s="19"/>
      <c r="Z66" s="23"/>
      <c r="AA66" s="17"/>
      <c r="AB66" s="18"/>
      <c r="AC66" s="19"/>
      <c r="AD66" s="23"/>
      <c r="AE66" s="17"/>
      <c r="AF66" s="18"/>
      <c r="AG66" s="19"/>
      <c r="AH66" s="23"/>
    </row>
    <row r="67" spans="2:34">
      <c r="B67" s="14"/>
      <c r="C67" s="24"/>
      <c r="D67" s="24"/>
      <c r="E67" s="14"/>
      <c r="F67" s="14"/>
      <c r="N67" s="16"/>
      <c r="O67" s="17"/>
      <c r="P67" s="18"/>
      <c r="Q67" s="19"/>
      <c r="R67" s="23"/>
      <c r="S67" s="17"/>
      <c r="T67" s="18"/>
      <c r="U67" s="19"/>
      <c r="V67" s="23"/>
      <c r="W67" s="17"/>
      <c r="X67" s="18"/>
      <c r="Y67" s="19"/>
      <c r="Z67" s="23"/>
      <c r="AA67" s="17"/>
      <c r="AB67" s="18"/>
      <c r="AC67" s="19"/>
      <c r="AD67" s="23"/>
      <c r="AE67" s="17"/>
      <c r="AF67" s="18"/>
      <c r="AG67" s="19"/>
      <c r="AH67" s="23"/>
    </row>
    <row r="68" spans="2:34">
      <c r="B68" s="14"/>
      <c r="C68" s="24"/>
      <c r="D68" s="24"/>
      <c r="E68" s="14"/>
      <c r="F68" s="14"/>
      <c r="N68" s="16"/>
      <c r="O68" s="17"/>
      <c r="P68" s="18"/>
      <c r="Q68" s="19"/>
      <c r="R68" s="23"/>
      <c r="S68" s="17"/>
      <c r="T68" s="18"/>
      <c r="U68" s="19"/>
      <c r="V68" s="23"/>
      <c r="W68" s="17"/>
      <c r="X68" s="18"/>
      <c r="Y68" s="19"/>
      <c r="Z68" s="23"/>
      <c r="AA68" s="17"/>
      <c r="AB68" s="18"/>
      <c r="AC68" s="19"/>
      <c r="AD68" s="23"/>
      <c r="AE68" s="17"/>
      <c r="AF68" s="18"/>
      <c r="AG68" s="19"/>
      <c r="AH68" s="23"/>
    </row>
    <row r="69" spans="2:34">
      <c r="B69" s="14"/>
      <c r="C69" s="24"/>
      <c r="D69" s="24"/>
      <c r="E69" s="14"/>
      <c r="F69" s="14"/>
      <c r="N69" s="16"/>
      <c r="O69" s="17"/>
      <c r="P69" s="18"/>
      <c r="Q69" s="19"/>
      <c r="R69" s="23"/>
      <c r="S69" s="17"/>
      <c r="T69" s="18"/>
      <c r="U69" s="19"/>
      <c r="V69" s="23"/>
      <c r="W69" s="17"/>
      <c r="X69" s="18"/>
      <c r="Y69" s="19"/>
      <c r="Z69" s="23"/>
      <c r="AA69" s="17"/>
      <c r="AB69" s="18"/>
      <c r="AC69" s="19"/>
      <c r="AD69" s="23"/>
      <c r="AE69" s="17"/>
      <c r="AF69" s="18"/>
      <c r="AG69" s="19"/>
      <c r="AH69" s="23"/>
    </row>
    <row r="70" spans="2:34">
      <c r="B70" s="14"/>
      <c r="C70" s="24"/>
      <c r="D70" s="24"/>
      <c r="E70" s="14"/>
      <c r="F70" s="14"/>
      <c r="N70" s="16"/>
      <c r="O70" s="17"/>
      <c r="P70" s="18"/>
      <c r="Q70" s="19"/>
      <c r="R70" s="23"/>
      <c r="S70" s="17"/>
      <c r="T70" s="18"/>
      <c r="U70" s="19"/>
      <c r="V70" s="23"/>
      <c r="W70" s="17"/>
      <c r="X70" s="18"/>
      <c r="Y70" s="19"/>
      <c r="Z70" s="23"/>
      <c r="AA70" s="17"/>
      <c r="AB70" s="18"/>
      <c r="AC70" s="19"/>
      <c r="AD70" s="23"/>
      <c r="AE70" s="17"/>
      <c r="AF70" s="18"/>
      <c r="AG70" s="19"/>
      <c r="AH70" s="23"/>
    </row>
    <row r="71" spans="2:34">
      <c r="B71" s="14"/>
      <c r="C71" s="24"/>
      <c r="D71" s="24"/>
      <c r="E71" s="14"/>
      <c r="F71" s="14"/>
      <c r="N71" s="16"/>
      <c r="O71" s="17"/>
      <c r="P71" s="18"/>
      <c r="Q71" s="19"/>
      <c r="R71" s="23"/>
      <c r="S71" s="17"/>
      <c r="T71" s="18"/>
      <c r="U71" s="19"/>
      <c r="V71" s="23"/>
      <c r="W71" s="17"/>
      <c r="X71" s="18"/>
      <c r="Y71" s="19"/>
      <c r="Z71" s="23"/>
      <c r="AA71" s="17"/>
      <c r="AB71" s="18"/>
      <c r="AC71" s="19"/>
      <c r="AD71" s="23"/>
      <c r="AE71" s="17"/>
      <c r="AF71" s="18"/>
      <c r="AG71" s="19"/>
      <c r="AH71" s="23"/>
    </row>
    <row r="72" spans="2:34">
      <c r="B72" s="14"/>
      <c r="C72" s="24"/>
      <c r="D72" s="24"/>
      <c r="E72" s="14"/>
      <c r="F72" s="14"/>
      <c r="N72" s="16"/>
      <c r="O72" s="17"/>
      <c r="P72" s="18"/>
      <c r="Q72" s="19"/>
      <c r="R72" s="23"/>
      <c r="S72" s="17"/>
      <c r="T72" s="18"/>
      <c r="U72" s="19"/>
      <c r="V72" s="23"/>
      <c r="W72" s="17"/>
      <c r="X72" s="18"/>
      <c r="Y72" s="19"/>
      <c r="Z72" s="23"/>
      <c r="AA72" s="17"/>
      <c r="AB72" s="18"/>
      <c r="AC72" s="19"/>
      <c r="AD72" s="23"/>
      <c r="AE72" s="17"/>
      <c r="AF72" s="18"/>
      <c r="AG72" s="19"/>
      <c r="AH72" s="23"/>
    </row>
    <row r="73" spans="2:34">
      <c r="B73" s="14"/>
      <c r="C73" s="24"/>
      <c r="D73" s="24"/>
      <c r="E73" s="14"/>
      <c r="F73" s="14"/>
      <c r="N73" s="16"/>
      <c r="O73" s="17"/>
      <c r="P73" s="18"/>
      <c r="Q73" s="19"/>
      <c r="R73" s="23"/>
      <c r="S73" s="17"/>
      <c r="T73" s="18"/>
      <c r="U73" s="19"/>
      <c r="V73" s="23"/>
      <c r="W73" s="17"/>
      <c r="X73" s="18"/>
      <c r="Y73" s="19"/>
      <c r="Z73" s="23"/>
      <c r="AA73" s="17"/>
      <c r="AB73" s="18"/>
      <c r="AC73" s="19"/>
      <c r="AD73" s="23"/>
      <c r="AE73" s="17"/>
      <c r="AF73" s="18"/>
      <c r="AG73" s="19"/>
      <c r="AH73" s="23"/>
    </row>
    <row r="74" spans="2:34">
      <c r="B74" s="14"/>
      <c r="C74" s="24"/>
      <c r="D74" s="24"/>
      <c r="E74" s="14"/>
      <c r="F74" s="14"/>
      <c r="N74" s="16"/>
      <c r="O74" s="17"/>
      <c r="P74" s="18"/>
      <c r="Q74" s="19"/>
      <c r="R74" s="23"/>
      <c r="S74" s="17"/>
      <c r="T74" s="18"/>
      <c r="U74" s="19"/>
      <c r="V74" s="23"/>
      <c r="W74" s="17"/>
      <c r="X74" s="18"/>
      <c r="Y74" s="19"/>
      <c r="Z74" s="23"/>
      <c r="AA74" s="17"/>
      <c r="AB74" s="18"/>
      <c r="AC74" s="19"/>
      <c r="AD74" s="23"/>
      <c r="AE74" s="17"/>
      <c r="AF74" s="18"/>
      <c r="AG74" s="19"/>
      <c r="AH74" s="23"/>
    </row>
    <row r="75" spans="2:34">
      <c r="B75" s="14"/>
      <c r="C75" s="24"/>
      <c r="D75" s="24"/>
      <c r="E75" s="14"/>
      <c r="F75" s="14"/>
      <c r="N75" s="16"/>
      <c r="O75" s="17"/>
      <c r="P75" s="18"/>
      <c r="Q75" s="19"/>
      <c r="R75" s="23"/>
      <c r="S75" s="17"/>
      <c r="T75" s="18"/>
      <c r="U75" s="19"/>
      <c r="V75" s="23"/>
      <c r="W75" s="17"/>
      <c r="X75" s="18"/>
      <c r="Y75" s="19"/>
      <c r="Z75" s="23"/>
      <c r="AA75" s="17"/>
      <c r="AB75" s="18"/>
      <c r="AC75" s="19"/>
      <c r="AD75" s="23"/>
      <c r="AE75" s="17"/>
      <c r="AF75" s="18"/>
      <c r="AG75" s="19"/>
      <c r="AH75" s="23"/>
    </row>
    <row r="76" spans="2:34">
      <c r="B76" s="14"/>
      <c r="C76" s="24"/>
      <c r="D76" s="24"/>
      <c r="E76" s="14"/>
      <c r="F76" s="14"/>
      <c r="N76" s="16"/>
      <c r="O76" s="17"/>
      <c r="P76" s="18"/>
      <c r="Q76" s="19"/>
      <c r="R76" s="23"/>
      <c r="S76" s="17"/>
      <c r="T76" s="18"/>
      <c r="U76" s="19"/>
      <c r="V76" s="23"/>
      <c r="W76" s="17"/>
      <c r="X76" s="18"/>
      <c r="Y76" s="19"/>
      <c r="Z76" s="23"/>
      <c r="AA76" s="17"/>
      <c r="AB76" s="18"/>
      <c r="AC76" s="19"/>
      <c r="AD76" s="23"/>
      <c r="AE76" s="17"/>
      <c r="AF76" s="18"/>
      <c r="AG76" s="19"/>
      <c r="AH76" s="23"/>
    </row>
    <row r="77" spans="2:34">
      <c r="B77" s="14"/>
      <c r="C77" s="24"/>
      <c r="D77" s="24"/>
      <c r="E77" s="14"/>
      <c r="F77" s="14"/>
      <c r="N77" s="16"/>
      <c r="O77" s="17"/>
      <c r="P77" s="18"/>
      <c r="Q77" s="19"/>
      <c r="R77" s="23"/>
      <c r="S77" s="17"/>
      <c r="T77" s="18"/>
      <c r="U77" s="19"/>
      <c r="V77" s="23"/>
      <c r="W77" s="17"/>
      <c r="X77" s="18"/>
      <c r="Y77" s="19"/>
      <c r="Z77" s="23"/>
      <c r="AA77" s="17"/>
      <c r="AB77" s="18"/>
      <c r="AC77" s="19"/>
      <c r="AD77" s="23"/>
      <c r="AE77" s="17"/>
      <c r="AF77" s="18"/>
      <c r="AG77" s="19"/>
      <c r="AH77" s="23"/>
    </row>
    <row r="78" spans="2:34">
      <c r="B78" s="14"/>
      <c r="C78" s="24"/>
      <c r="D78" s="24"/>
      <c r="E78" s="14"/>
      <c r="F78" s="14"/>
      <c r="N78" s="16"/>
      <c r="O78" s="17"/>
      <c r="P78" s="18"/>
      <c r="Q78" s="19"/>
      <c r="R78" s="23"/>
      <c r="S78" s="17"/>
      <c r="T78" s="18"/>
      <c r="U78" s="19"/>
      <c r="V78" s="23"/>
      <c r="W78" s="17"/>
      <c r="X78" s="18"/>
      <c r="Y78" s="19"/>
      <c r="Z78" s="23"/>
      <c r="AA78" s="17"/>
      <c r="AB78" s="18"/>
      <c r="AC78" s="19"/>
      <c r="AD78" s="23"/>
      <c r="AE78" s="17"/>
      <c r="AF78" s="18"/>
      <c r="AG78" s="19"/>
      <c r="AH78" s="23"/>
    </row>
    <row r="79" spans="2:34">
      <c r="B79" s="14"/>
      <c r="C79" s="24"/>
      <c r="D79" s="24"/>
      <c r="E79" s="14"/>
      <c r="F79" s="14"/>
      <c r="N79" s="16"/>
      <c r="O79" s="17"/>
      <c r="P79" s="18"/>
      <c r="Q79" s="19"/>
      <c r="R79" s="23"/>
      <c r="S79" s="17"/>
      <c r="T79" s="18"/>
      <c r="U79" s="19"/>
      <c r="V79" s="23"/>
      <c r="W79" s="17"/>
      <c r="X79" s="18"/>
      <c r="Y79" s="19"/>
      <c r="Z79" s="23"/>
      <c r="AA79" s="17"/>
      <c r="AB79" s="18"/>
      <c r="AC79" s="19"/>
      <c r="AD79" s="23"/>
      <c r="AE79" s="17"/>
      <c r="AF79" s="18"/>
      <c r="AG79" s="19"/>
      <c r="AH79" s="23"/>
    </row>
    <row r="80" spans="2:34">
      <c r="B80" s="14"/>
      <c r="C80" s="24"/>
      <c r="D80" s="24"/>
      <c r="E80" s="14"/>
      <c r="F80" s="14"/>
      <c r="N80" s="16"/>
      <c r="O80" s="17"/>
      <c r="P80" s="18"/>
      <c r="Q80" s="19"/>
      <c r="R80" s="23"/>
      <c r="S80" s="17"/>
      <c r="T80" s="18"/>
      <c r="U80" s="19"/>
      <c r="V80" s="23"/>
      <c r="W80" s="17"/>
      <c r="X80" s="18"/>
      <c r="Y80" s="19"/>
      <c r="Z80" s="23"/>
      <c r="AA80" s="17"/>
      <c r="AB80" s="18"/>
      <c r="AC80" s="19"/>
      <c r="AD80" s="23"/>
      <c r="AE80" s="17"/>
      <c r="AF80" s="18"/>
      <c r="AG80" s="19"/>
      <c r="AH80" s="23"/>
    </row>
    <row r="81" spans="2:34">
      <c r="B81" s="14"/>
      <c r="C81" s="24"/>
      <c r="D81" s="24"/>
      <c r="E81" s="14"/>
      <c r="F81" s="14"/>
      <c r="N81" s="16"/>
      <c r="O81" s="17"/>
      <c r="P81" s="18"/>
      <c r="Q81" s="19"/>
      <c r="R81" s="23"/>
      <c r="S81" s="17"/>
      <c r="T81" s="18"/>
      <c r="U81" s="19"/>
      <c r="V81" s="23"/>
      <c r="W81" s="17"/>
      <c r="X81" s="18"/>
      <c r="Y81" s="19"/>
      <c r="Z81" s="23"/>
      <c r="AA81" s="17"/>
      <c r="AB81" s="18"/>
      <c r="AC81" s="19"/>
      <c r="AD81" s="23"/>
      <c r="AE81" s="17"/>
      <c r="AF81" s="18"/>
      <c r="AG81" s="19"/>
      <c r="AH81" s="23"/>
    </row>
    <row r="82" spans="2:34">
      <c r="B82" s="14"/>
      <c r="C82" s="24"/>
      <c r="D82" s="24"/>
      <c r="E82" s="14"/>
      <c r="F82" s="14"/>
      <c r="N82" s="16"/>
      <c r="O82" s="17"/>
      <c r="P82" s="18"/>
      <c r="Q82" s="19"/>
      <c r="R82" s="23"/>
      <c r="S82" s="17"/>
      <c r="T82" s="18"/>
      <c r="U82" s="19"/>
      <c r="V82" s="23"/>
      <c r="W82" s="17"/>
      <c r="X82" s="18"/>
      <c r="Y82" s="19"/>
      <c r="Z82" s="23"/>
      <c r="AA82" s="17"/>
      <c r="AB82" s="18"/>
      <c r="AC82" s="19"/>
      <c r="AD82" s="23"/>
      <c r="AE82" s="17"/>
      <c r="AF82" s="18"/>
      <c r="AG82" s="19"/>
      <c r="AH82" s="23"/>
    </row>
    <row r="83" spans="2:34">
      <c r="B83" s="14"/>
      <c r="C83" s="24"/>
      <c r="D83" s="24"/>
      <c r="E83" s="14"/>
      <c r="F83" s="14"/>
      <c r="N83" s="16"/>
      <c r="O83" s="17"/>
      <c r="P83" s="18"/>
      <c r="Q83" s="19"/>
      <c r="R83" s="23"/>
      <c r="S83" s="17"/>
      <c r="T83" s="18"/>
      <c r="U83" s="19"/>
      <c r="V83" s="23"/>
      <c r="W83" s="17"/>
      <c r="X83" s="18"/>
      <c r="Y83" s="19"/>
      <c r="Z83" s="23"/>
      <c r="AA83" s="17"/>
      <c r="AB83" s="18"/>
      <c r="AC83" s="19"/>
      <c r="AD83" s="23"/>
      <c r="AE83" s="17"/>
      <c r="AF83" s="18"/>
      <c r="AG83" s="19"/>
      <c r="AH83" s="23"/>
    </row>
    <row r="84" spans="2:34">
      <c r="B84" s="14"/>
      <c r="C84" s="24"/>
      <c r="D84" s="24"/>
      <c r="E84" s="14"/>
      <c r="F84" s="14"/>
      <c r="N84" s="16"/>
      <c r="O84" s="17"/>
      <c r="P84" s="18"/>
      <c r="Q84" s="19"/>
      <c r="R84" s="23"/>
      <c r="S84" s="17"/>
      <c r="T84" s="18"/>
      <c r="U84" s="19"/>
      <c r="V84" s="23"/>
      <c r="W84" s="17"/>
      <c r="X84" s="18"/>
      <c r="Y84" s="19"/>
      <c r="Z84" s="23"/>
      <c r="AA84" s="17"/>
      <c r="AB84" s="18"/>
      <c r="AC84" s="19"/>
      <c r="AD84" s="23"/>
      <c r="AE84" s="17"/>
      <c r="AF84" s="18"/>
      <c r="AG84" s="19"/>
      <c r="AH84" s="23"/>
    </row>
    <row r="85" spans="2:34">
      <c r="B85" s="14"/>
      <c r="C85" s="24"/>
      <c r="D85" s="24"/>
      <c r="E85" s="14"/>
      <c r="F85" s="14"/>
      <c r="N85" s="16"/>
      <c r="O85" s="17"/>
      <c r="P85" s="18"/>
      <c r="Q85" s="19"/>
      <c r="R85" s="23"/>
      <c r="S85" s="17"/>
      <c r="T85" s="18"/>
      <c r="U85" s="19"/>
      <c r="V85" s="23"/>
      <c r="W85" s="17"/>
      <c r="X85" s="18"/>
      <c r="Y85" s="19"/>
      <c r="Z85" s="23"/>
      <c r="AA85" s="17"/>
      <c r="AB85" s="18"/>
      <c r="AC85" s="19"/>
      <c r="AD85" s="23"/>
      <c r="AE85" s="17"/>
      <c r="AF85" s="18"/>
      <c r="AG85" s="19"/>
      <c r="AH85" s="23"/>
    </row>
    <row r="86" spans="2:34">
      <c r="B86" s="14"/>
      <c r="C86" s="24"/>
      <c r="D86" s="24"/>
      <c r="E86" s="14"/>
      <c r="F86" s="14"/>
      <c r="N86" s="16"/>
      <c r="O86" s="17"/>
      <c r="P86" s="18"/>
      <c r="Q86" s="19"/>
      <c r="R86" s="23"/>
      <c r="S86" s="17"/>
      <c r="T86" s="18"/>
      <c r="U86" s="19"/>
      <c r="V86" s="23"/>
      <c r="W86" s="17"/>
      <c r="X86" s="18"/>
      <c r="Y86" s="19"/>
      <c r="Z86" s="23"/>
      <c r="AA86" s="17"/>
      <c r="AB86" s="18"/>
      <c r="AC86" s="19"/>
      <c r="AD86" s="23"/>
      <c r="AE86" s="17"/>
      <c r="AF86" s="18"/>
      <c r="AG86" s="19"/>
      <c r="AH86" s="23"/>
    </row>
    <row r="87" spans="2:34">
      <c r="B87" s="14"/>
      <c r="C87" s="24"/>
      <c r="D87" s="24"/>
      <c r="E87" s="14"/>
      <c r="F87" s="14"/>
      <c r="N87" s="16"/>
      <c r="O87" s="17"/>
      <c r="P87" s="18"/>
      <c r="Q87" s="19"/>
      <c r="R87" s="23"/>
      <c r="S87" s="17"/>
      <c r="T87" s="18"/>
      <c r="U87" s="19"/>
      <c r="V87" s="23"/>
      <c r="W87" s="17"/>
      <c r="X87" s="18"/>
      <c r="Y87" s="19"/>
      <c r="Z87" s="23"/>
      <c r="AA87" s="17"/>
      <c r="AB87" s="18"/>
      <c r="AC87" s="19"/>
      <c r="AD87" s="23"/>
      <c r="AE87" s="17"/>
      <c r="AF87" s="18"/>
      <c r="AG87" s="19"/>
      <c r="AH87" s="23"/>
    </row>
    <row r="88" spans="2:34">
      <c r="B88" s="14"/>
      <c r="C88" s="24"/>
      <c r="D88" s="24"/>
      <c r="E88" s="14"/>
      <c r="F88" s="14"/>
      <c r="N88" s="16"/>
      <c r="O88" s="17"/>
      <c r="P88" s="18"/>
      <c r="Q88" s="19"/>
      <c r="R88" s="23"/>
      <c r="S88" s="17"/>
      <c r="T88" s="18"/>
      <c r="U88" s="19"/>
      <c r="V88" s="23"/>
      <c r="W88" s="17"/>
      <c r="X88" s="18"/>
      <c r="Y88" s="19"/>
      <c r="Z88" s="23"/>
      <c r="AA88" s="17"/>
      <c r="AB88" s="18"/>
      <c r="AC88" s="19"/>
      <c r="AD88" s="23"/>
      <c r="AE88" s="17"/>
      <c r="AF88" s="18"/>
      <c r="AG88" s="19"/>
      <c r="AH88" s="23"/>
    </row>
    <row r="89" spans="2:34">
      <c r="B89" s="14"/>
      <c r="C89" s="24"/>
      <c r="D89" s="24"/>
      <c r="E89" s="14"/>
      <c r="F89" s="14"/>
      <c r="N89" s="16"/>
      <c r="O89" s="17"/>
      <c r="P89" s="18"/>
      <c r="Q89" s="19"/>
      <c r="R89" s="23"/>
      <c r="S89" s="17"/>
      <c r="T89" s="18"/>
      <c r="U89" s="19"/>
      <c r="V89" s="23"/>
      <c r="W89" s="17"/>
      <c r="X89" s="18"/>
      <c r="Y89" s="19"/>
      <c r="Z89" s="23"/>
      <c r="AA89" s="17"/>
      <c r="AB89" s="18"/>
      <c r="AC89" s="19"/>
      <c r="AD89" s="23"/>
      <c r="AE89" s="17"/>
      <c r="AF89" s="18"/>
      <c r="AG89" s="19"/>
      <c r="AH89" s="23"/>
    </row>
    <row r="90" spans="2:34">
      <c r="B90" s="14"/>
      <c r="C90" s="24"/>
      <c r="D90" s="24"/>
      <c r="E90" s="14"/>
      <c r="F90" s="14"/>
      <c r="N90" s="16"/>
      <c r="O90" s="17"/>
      <c r="P90" s="18"/>
      <c r="Q90" s="19"/>
      <c r="R90" s="23"/>
      <c r="S90" s="17"/>
      <c r="T90" s="18"/>
      <c r="U90" s="19"/>
      <c r="V90" s="23"/>
      <c r="W90" s="17"/>
      <c r="X90" s="18"/>
      <c r="Y90" s="19"/>
      <c r="Z90" s="23"/>
      <c r="AA90" s="17"/>
      <c r="AB90" s="18"/>
      <c r="AC90" s="19"/>
      <c r="AD90" s="23"/>
      <c r="AE90" s="17"/>
      <c r="AF90" s="18"/>
      <c r="AG90" s="19"/>
      <c r="AH90" s="23"/>
    </row>
    <row r="91" spans="2:34">
      <c r="B91" s="14"/>
      <c r="C91" s="24"/>
      <c r="D91" s="24"/>
      <c r="E91" s="14"/>
      <c r="F91" s="14"/>
      <c r="N91" s="16"/>
      <c r="O91" s="17"/>
      <c r="P91" s="18"/>
      <c r="Q91" s="19"/>
      <c r="R91" s="23"/>
      <c r="S91" s="17"/>
      <c r="T91" s="18"/>
      <c r="U91" s="19"/>
      <c r="V91" s="23"/>
      <c r="W91" s="17"/>
      <c r="X91" s="18"/>
      <c r="Y91" s="19"/>
      <c r="Z91" s="23"/>
      <c r="AA91" s="17"/>
      <c r="AB91" s="18"/>
      <c r="AC91" s="19"/>
      <c r="AD91" s="23"/>
      <c r="AE91" s="17"/>
      <c r="AF91" s="18"/>
      <c r="AG91" s="19"/>
      <c r="AH91" s="23"/>
    </row>
    <row r="92" spans="2:34">
      <c r="B92" s="14"/>
      <c r="C92" s="24"/>
      <c r="D92" s="24"/>
      <c r="E92" s="14"/>
      <c r="F92" s="14"/>
      <c r="N92" s="16"/>
      <c r="O92" s="17"/>
      <c r="P92" s="18"/>
      <c r="Q92" s="19"/>
      <c r="R92" s="23"/>
      <c r="S92" s="17"/>
      <c r="T92" s="18"/>
      <c r="U92" s="19"/>
      <c r="V92" s="23"/>
      <c r="W92" s="17"/>
      <c r="X92" s="18"/>
      <c r="Y92" s="19"/>
      <c r="Z92" s="23"/>
      <c r="AA92" s="17"/>
      <c r="AB92" s="18"/>
      <c r="AC92" s="19"/>
      <c r="AD92" s="23"/>
      <c r="AE92" s="17"/>
      <c r="AF92" s="18"/>
      <c r="AG92" s="19"/>
      <c r="AH92" s="23"/>
    </row>
    <row r="93" spans="2:34">
      <c r="B93" s="14"/>
      <c r="C93" s="24"/>
      <c r="D93" s="24"/>
      <c r="E93" s="14"/>
      <c r="F93" s="14"/>
      <c r="N93" s="16"/>
      <c r="O93" s="17"/>
      <c r="P93" s="18"/>
      <c r="Q93" s="19"/>
      <c r="R93" s="23"/>
      <c r="S93" s="17"/>
      <c r="T93" s="18"/>
      <c r="U93" s="19"/>
      <c r="V93" s="23"/>
      <c r="W93" s="17"/>
      <c r="X93" s="18"/>
      <c r="Y93" s="19"/>
      <c r="Z93" s="23"/>
      <c r="AA93" s="17"/>
      <c r="AB93" s="18"/>
      <c r="AC93" s="19"/>
      <c r="AD93" s="23"/>
      <c r="AE93" s="17"/>
      <c r="AF93" s="18"/>
      <c r="AG93" s="19"/>
      <c r="AH93" s="23"/>
    </row>
    <row r="94" spans="2:34">
      <c r="B94" s="14"/>
      <c r="C94" s="24"/>
      <c r="D94" s="24"/>
      <c r="E94" s="14"/>
      <c r="F94" s="14"/>
      <c r="N94" s="16"/>
      <c r="O94" s="17"/>
      <c r="P94" s="18"/>
      <c r="Q94" s="19"/>
      <c r="R94" s="23"/>
      <c r="S94" s="17"/>
      <c r="T94" s="18"/>
      <c r="U94" s="19"/>
      <c r="V94" s="23"/>
      <c r="W94" s="17"/>
      <c r="X94" s="18"/>
      <c r="Y94" s="19"/>
      <c r="Z94" s="23"/>
      <c r="AA94" s="17"/>
      <c r="AB94" s="18"/>
      <c r="AC94" s="19"/>
      <c r="AD94" s="23"/>
      <c r="AE94" s="17"/>
      <c r="AF94" s="18"/>
      <c r="AG94" s="19"/>
      <c r="AH94" s="23"/>
    </row>
    <row r="95" spans="2:34">
      <c r="B95" s="14"/>
      <c r="C95" s="24"/>
      <c r="D95" s="24"/>
      <c r="E95" s="14"/>
      <c r="F95" s="14"/>
      <c r="N95" s="16"/>
      <c r="O95" s="17"/>
      <c r="P95" s="18"/>
      <c r="Q95" s="19"/>
      <c r="R95" s="23"/>
      <c r="S95" s="17"/>
      <c r="T95" s="18"/>
      <c r="U95" s="19"/>
      <c r="V95" s="23"/>
      <c r="W95" s="17"/>
      <c r="X95" s="18"/>
      <c r="Y95" s="19"/>
      <c r="Z95" s="23"/>
      <c r="AA95" s="17"/>
      <c r="AB95" s="18"/>
      <c r="AC95" s="19"/>
      <c r="AD95" s="23"/>
      <c r="AE95" s="17"/>
      <c r="AF95" s="18"/>
      <c r="AG95" s="19"/>
      <c r="AH95" s="23"/>
    </row>
    <row r="96" spans="2:34">
      <c r="B96" s="14"/>
      <c r="C96" s="24"/>
      <c r="D96" s="24"/>
      <c r="E96" s="14"/>
      <c r="F96" s="14"/>
      <c r="N96" s="16"/>
      <c r="O96" s="17"/>
      <c r="P96" s="18"/>
      <c r="Q96" s="19"/>
      <c r="R96" s="23"/>
      <c r="S96" s="17"/>
      <c r="T96" s="18"/>
      <c r="U96" s="19"/>
      <c r="V96" s="23"/>
      <c r="W96" s="17"/>
      <c r="X96" s="18"/>
      <c r="Y96" s="19"/>
      <c r="Z96" s="23"/>
      <c r="AA96" s="17"/>
      <c r="AB96" s="18"/>
      <c r="AC96" s="19"/>
      <c r="AD96" s="23"/>
      <c r="AE96" s="17"/>
      <c r="AF96" s="18"/>
      <c r="AG96" s="19"/>
      <c r="AH96" s="23"/>
    </row>
    <row r="97" spans="2:34">
      <c r="B97" s="14"/>
      <c r="C97" s="24"/>
      <c r="D97" s="24"/>
      <c r="E97" s="14"/>
      <c r="F97" s="14"/>
      <c r="N97" s="16"/>
      <c r="O97" s="17"/>
      <c r="P97" s="18"/>
      <c r="Q97" s="19"/>
      <c r="R97" s="23"/>
      <c r="S97" s="17"/>
      <c r="T97" s="18"/>
      <c r="U97" s="19"/>
      <c r="V97" s="23"/>
      <c r="W97" s="17"/>
      <c r="X97" s="18"/>
      <c r="Y97" s="19"/>
      <c r="Z97" s="23"/>
      <c r="AA97" s="17"/>
      <c r="AB97" s="18"/>
      <c r="AC97" s="19"/>
      <c r="AD97" s="23"/>
      <c r="AE97" s="17"/>
      <c r="AF97" s="18"/>
      <c r="AG97" s="19"/>
      <c r="AH97" s="23"/>
    </row>
    <row r="98" spans="2:34">
      <c r="B98" s="14"/>
      <c r="C98" s="24"/>
      <c r="D98" s="24"/>
      <c r="E98" s="14"/>
      <c r="F98" s="14"/>
      <c r="N98" s="16"/>
      <c r="O98" s="17"/>
      <c r="P98" s="18"/>
      <c r="Q98" s="19"/>
      <c r="R98" s="23"/>
      <c r="S98" s="17"/>
      <c r="T98" s="18"/>
      <c r="U98" s="19"/>
      <c r="V98" s="23"/>
      <c r="W98" s="17"/>
      <c r="X98" s="18"/>
      <c r="Y98" s="19"/>
      <c r="Z98" s="23"/>
      <c r="AA98" s="17"/>
      <c r="AB98" s="18"/>
      <c r="AC98" s="19"/>
      <c r="AD98" s="23"/>
      <c r="AE98" s="17"/>
      <c r="AF98" s="18"/>
      <c r="AG98" s="19"/>
      <c r="AH98" s="23"/>
    </row>
    <row r="99" spans="2:34">
      <c r="B99" s="14"/>
      <c r="C99" s="24"/>
      <c r="D99" s="24"/>
      <c r="E99" s="14"/>
      <c r="F99" s="14"/>
      <c r="N99" s="16"/>
      <c r="O99" s="17"/>
      <c r="P99" s="18"/>
      <c r="Q99" s="19"/>
      <c r="R99" s="23"/>
      <c r="S99" s="17"/>
      <c r="T99" s="18"/>
      <c r="U99" s="19"/>
      <c r="V99" s="23"/>
      <c r="W99" s="17"/>
      <c r="X99" s="18"/>
      <c r="Y99" s="19"/>
      <c r="Z99" s="23"/>
      <c r="AA99" s="17"/>
      <c r="AB99" s="18"/>
      <c r="AC99" s="19"/>
      <c r="AD99" s="23"/>
      <c r="AE99" s="17"/>
      <c r="AF99" s="18"/>
      <c r="AG99" s="19"/>
      <c r="AH99" s="23"/>
    </row>
    <row r="100" spans="2:34">
      <c r="B100" s="14"/>
      <c r="C100" s="24"/>
      <c r="D100" s="24"/>
      <c r="E100" s="14"/>
      <c r="F100" s="14"/>
      <c r="N100" s="16"/>
      <c r="O100" s="17"/>
      <c r="P100" s="18"/>
      <c r="Q100" s="19"/>
      <c r="R100" s="23"/>
      <c r="S100" s="17"/>
      <c r="T100" s="18"/>
      <c r="U100" s="19"/>
      <c r="V100" s="23"/>
      <c r="W100" s="17"/>
      <c r="X100" s="18"/>
      <c r="Y100" s="19"/>
      <c r="Z100" s="23"/>
      <c r="AA100" s="17"/>
      <c r="AB100" s="18"/>
      <c r="AC100" s="19"/>
      <c r="AD100" s="23"/>
      <c r="AE100" s="17"/>
      <c r="AF100" s="18"/>
      <c r="AG100" s="19"/>
      <c r="AH100" s="23"/>
    </row>
    <row r="101" spans="2:34">
      <c r="B101" s="14"/>
      <c r="C101" s="24"/>
      <c r="D101" s="24"/>
      <c r="E101" s="14"/>
      <c r="F101" s="14"/>
      <c r="N101" s="16"/>
      <c r="O101" s="17"/>
      <c r="P101" s="18"/>
      <c r="Q101" s="19"/>
      <c r="R101" s="23"/>
      <c r="S101" s="17"/>
      <c r="T101" s="18"/>
      <c r="U101" s="19"/>
      <c r="V101" s="23"/>
      <c r="W101" s="17"/>
      <c r="X101" s="18"/>
      <c r="Y101" s="19"/>
      <c r="Z101" s="23"/>
      <c r="AA101" s="17"/>
      <c r="AB101" s="18"/>
      <c r="AC101" s="19"/>
      <c r="AD101" s="23"/>
      <c r="AE101" s="17"/>
      <c r="AF101" s="18"/>
      <c r="AG101" s="19"/>
      <c r="AH101" s="23"/>
    </row>
    <row r="102" spans="2:34">
      <c r="B102" s="14"/>
      <c r="C102" s="24"/>
      <c r="D102" s="24"/>
      <c r="E102" s="14"/>
      <c r="F102" s="14"/>
      <c r="N102" s="16"/>
      <c r="O102" s="17"/>
      <c r="P102" s="18"/>
      <c r="Q102" s="19"/>
      <c r="R102" s="23"/>
      <c r="S102" s="17"/>
      <c r="T102" s="18"/>
      <c r="U102" s="19"/>
      <c r="V102" s="23"/>
      <c r="W102" s="17"/>
      <c r="X102" s="18"/>
      <c r="Y102" s="19"/>
      <c r="Z102" s="23"/>
      <c r="AA102" s="17"/>
      <c r="AB102" s="18"/>
      <c r="AC102" s="19"/>
      <c r="AD102" s="23"/>
      <c r="AE102" s="17"/>
      <c r="AF102" s="18"/>
      <c r="AG102" s="19"/>
      <c r="AH102" s="23"/>
    </row>
    <row r="103" spans="2:34">
      <c r="B103" s="14"/>
      <c r="C103" s="24"/>
      <c r="D103" s="24"/>
      <c r="E103" s="14"/>
      <c r="F103" s="14"/>
      <c r="N103" s="16"/>
      <c r="O103" s="17"/>
      <c r="P103" s="18"/>
      <c r="Q103" s="19"/>
      <c r="R103" s="23"/>
      <c r="S103" s="17"/>
      <c r="T103" s="18"/>
      <c r="U103" s="19"/>
      <c r="V103" s="23"/>
      <c r="W103" s="17"/>
      <c r="X103" s="18"/>
      <c r="Y103" s="19"/>
      <c r="Z103" s="23"/>
      <c r="AA103" s="17"/>
      <c r="AB103" s="18"/>
      <c r="AC103" s="19"/>
      <c r="AD103" s="23"/>
      <c r="AE103" s="17"/>
      <c r="AF103" s="18"/>
      <c r="AG103" s="19"/>
      <c r="AH103" s="23"/>
    </row>
    <row r="104" spans="2:34">
      <c r="B104" s="14"/>
      <c r="C104" s="24"/>
      <c r="D104" s="24"/>
      <c r="E104" s="14"/>
      <c r="F104" s="14"/>
      <c r="N104" s="16"/>
      <c r="O104" s="17"/>
      <c r="P104" s="18"/>
      <c r="Q104" s="19"/>
      <c r="R104" s="23"/>
      <c r="S104" s="17"/>
      <c r="T104" s="18"/>
      <c r="U104" s="19"/>
      <c r="V104" s="23"/>
      <c r="W104" s="17"/>
      <c r="X104" s="18"/>
      <c r="Y104" s="19"/>
      <c r="Z104" s="23"/>
      <c r="AA104" s="17"/>
      <c r="AB104" s="18"/>
      <c r="AC104" s="19"/>
      <c r="AD104" s="23"/>
      <c r="AE104" s="17"/>
      <c r="AF104" s="18"/>
      <c r="AG104" s="19"/>
      <c r="AH104" s="23"/>
    </row>
    <row r="105" spans="2:34">
      <c r="B105" s="14"/>
      <c r="C105" s="24"/>
      <c r="D105" s="24"/>
      <c r="E105" s="14"/>
      <c r="F105" s="14"/>
      <c r="N105" s="16"/>
      <c r="O105" s="17"/>
      <c r="P105" s="18"/>
      <c r="Q105" s="19"/>
      <c r="R105" s="23"/>
      <c r="S105" s="17"/>
      <c r="T105" s="18"/>
      <c r="U105" s="19"/>
      <c r="V105" s="23"/>
      <c r="W105" s="17"/>
      <c r="X105" s="18"/>
      <c r="Y105" s="19"/>
      <c r="Z105" s="23"/>
      <c r="AA105" s="17"/>
      <c r="AB105" s="18"/>
      <c r="AC105" s="19"/>
      <c r="AD105" s="23"/>
      <c r="AE105" s="17"/>
      <c r="AF105" s="18"/>
      <c r="AG105" s="19"/>
      <c r="AH105" s="23"/>
    </row>
    <row r="106" spans="2:34">
      <c r="B106" s="14"/>
      <c r="C106" s="24"/>
      <c r="D106" s="24"/>
      <c r="E106" s="14"/>
      <c r="F106" s="14"/>
      <c r="N106" s="16"/>
      <c r="O106" s="17"/>
      <c r="P106" s="18"/>
      <c r="Q106" s="19"/>
      <c r="R106" s="23"/>
      <c r="S106" s="17"/>
      <c r="T106" s="18"/>
      <c r="U106" s="19"/>
      <c r="V106" s="23"/>
      <c r="W106" s="17"/>
      <c r="X106" s="18"/>
      <c r="Y106" s="19"/>
      <c r="Z106" s="23"/>
      <c r="AA106" s="17"/>
      <c r="AB106" s="18"/>
      <c r="AC106" s="19"/>
      <c r="AD106" s="23"/>
      <c r="AE106" s="17"/>
      <c r="AF106" s="18"/>
      <c r="AG106" s="19"/>
      <c r="AH106" s="23"/>
    </row>
    <row r="107" spans="2:34">
      <c r="B107" s="14"/>
      <c r="C107" s="24"/>
      <c r="D107" s="24"/>
      <c r="E107" s="14"/>
      <c r="F107" s="14"/>
      <c r="N107" s="16"/>
      <c r="O107" s="17"/>
      <c r="P107" s="18"/>
      <c r="Q107" s="19"/>
      <c r="R107" s="23"/>
      <c r="S107" s="17"/>
      <c r="T107" s="18"/>
      <c r="U107" s="19"/>
      <c r="V107" s="23"/>
      <c r="W107" s="17"/>
      <c r="X107" s="18"/>
      <c r="Y107" s="19"/>
      <c r="Z107" s="23"/>
      <c r="AA107" s="17"/>
      <c r="AB107" s="18"/>
      <c r="AC107" s="19"/>
      <c r="AD107" s="23"/>
      <c r="AE107" s="17"/>
      <c r="AF107" s="18"/>
      <c r="AG107" s="19"/>
      <c r="AH107" s="23"/>
    </row>
    <row r="108" spans="2:34">
      <c r="B108" s="14"/>
      <c r="C108" s="24"/>
      <c r="D108" s="24"/>
      <c r="E108" s="14"/>
      <c r="F108" s="14"/>
      <c r="N108" s="16"/>
      <c r="O108" s="17"/>
      <c r="P108" s="18"/>
      <c r="Q108" s="19"/>
      <c r="R108" s="23"/>
      <c r="S108" s="17"/>
      <c r="T108" s="18"/>
      <c r="U108" s="19"/>
      <c r="V108" s="23"/>
      <c r="W108" s="17"/>
      <c r="X108" s="18"/>
      <c r="Y108" s="19"/>
      <c r="Z108" s="23"/>
      <c r="AA108" s="17"/>
      <c r="AB108" s="18"/>
      <c r="AC108" s="19"/>
      <c r="AD108" s="23"/>
      <c r="AE108" s="17"/>
      <c r="AF108" s="18"/>
      <c r="AG108" s="19"/>
      <c r="AH108" s="23"/>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Kalkylblad</vt:lpstr>
      </vt:variant>
      <vt:variant>
        <vt:i4>3</vt:i4>
      </vt:variant>
    </vt:vector>
  </HeadingPairs>
  <TitlesOfParts>
    <vt:vector size="3" baseType="lpstr">
      <vt:lpstr>Anvisningar</vt:lpstr>
      <vt:lpstr>Data</vt:lpstr>
      <vt:lpstr>Resultat</vt:lpstr>
    </vt:vector>
  </TitlesOfParts>
  <Company>HP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Stig-Arne</dc:creator>
  <cp:lastModifiedBy>Stig-Arne</cp:lastModifiedBy>
  <cp:lastPrinted>2010-12-04T09:24:16Z</cp:lastPrinted>
  <dcterms:created xsi:type="dcterms:W3CDTF">2010-12-03T15:28:22Z</dcterms:created>
  <dcterms:modified xsi:type="dcterms:W3CDTF">2014-12-16T13:18:55Z</dcterms:modified>
</cp:coreProperties>
</file>