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0" windowWidth="20730" windowHeight="11760"/>
  </bookViews>
  <sheets>
    <sheet name="Anvisningar" sheetId="4" r:id="rId1"/>
    <sheet name="Data" sheetId="2" r:id="rId2"/>
    <sheet name="Resultat" sheetId="3" r:id="rId3"/>
  </sheets>
  <calcPr calcId="125725"/>
</workbook>
</file>

<file path=xl/calcChain.xml><?xml version="1.0" encoding="utf-8"?>
<calcChain xmlns="http://schemas.openxmlformats.org/spreadsheetml/2006/main">
  <c r="F12" i="3"/>
  <c r="F13"/>
  <c r="F14"/>
  <c r="F15"/>
  <c r="F16"/>
  <c r="F17"/>
  <c r="F18"/>
  <c r="F19"/>
  <c r="F20"/>
  <c r="F21"/>
  <c r="F22"/>
  <c r="F23"/>
  <c r="F24"/>
  <c r="F25"/>
  <c r="H12"/>
  <c r="H13"/>
  <c r="H14"/>
  <c r="H15"/>
  <c r="H16"/>
  <c r="H17"/>
  <c r="H18"/>
  <c r="H19"/>
  <c r="H20"/>
  <c r="H21"/>
  <c r="H22"/>
  <c r="H23"/>
  <c r="H24"/>
  <c r="H25"/>
  <c r="G8"/>
  <c r="G11"/>
  <c r="G12"/>
  <c r="G13"/>
  <c r="G14"/>
  <c r="G15"/>
  <c r="G16"/>
  <c r="G17"/>
  <c r="G18"/>
  <c r="G19"/>
  <c r="G20"/>
  <c r="G21"/>
  <c r="G22"/>
  <c r="G23"/>
  <c r="G24"/>
  <c r="G25"/>
  <c r="S8"/>
  <c r="S10"/>
  <c r="G10" s="1"/>
  <c r="S11"/>
  <c r="E12"/>
  <c r="E13"/>
  <c r="E14"/>
  <c r="E15"/>
  <c r="E16"/>
  <c r="E17"/>
  <c r="E18"/>
  <c r="E19"/>
  <c r="E20"/>
  <c r="E21"/>
  <c r="E22"/>
  <c r="E23"/>
  <c r="E24"/>
  <c r="E25"/>
  <c r="D12" l="1"/>
  <c r="D13"/>
  <c r="D14"/>
  <c r="D15"/>
  <c r="D16"/>
  <c r="D17"/>
  <c r="D18"/>
  <c r="D19"/>
  <c r="D20"/>
  <c r="D21"/>
  <c r="D22"/>
  <c r="D23"/>
  <c r="D24"/>
  <c r="D25"/>
  <c r="C12"/>
  <c r="C13"/>
  <c r="C14"/>
  <c r="C15"/>
  <c r="C16"/>
  <c r="C17"/>
  <c r="C18"/>
  <c r="C19"/>
  <c r="C20"/>
  <c r="C21"/>
  <c r="C22"/>
  <c r="C23"/>
  <c r="C24"/>
  <c r="C25"/>
  <c r="L7"/>
  <c r="C7" s="1"/>
  <c r="L8"/>
  <c r="C8" s="1"/>
  <c r="L9"/>
  <c r="C9" s="1"/>
  <c r="L10"/>
  <c r="C10" s="1"/>
  <c r="L11"/>
  <c r="M11" s="1"/>
  <c r="T11" s="1"/>
  <c r="H11" s="1"/>
  <c r="L12"/>
  <c r="M12" s="1"/>
  <c r="T12" s="1"/>
  <c r="L13"/>
  <c r="M13" s="1"/>
  <c r="T13" s="1"/>
  <c r="L14"/>
  <c r="M14" s="1"/>
  <c r="T14" s="1"/>
  <c r="L15"/>
  <c r="M15" s="1"/>
  <c r="T15" s="1"/>
  <c r="L16"/>
  <c r="M16" s="1"/>
  <c r="T16" s="1"/>
  <c r="L17"/>
  <c r="M17" s="1"/>
  <c r="T17" s="1"/>
  <c r="L18"/>
  <c r="M18" s="1"/>
  <c r="T18" s="1"/>
  <c r="L19"/>
  <c r="M19" s="1"/>
  <c r="T19" s="1"/>
  <c r="L20"/>
  <c r="M20" s="1"/>
  <c r="T20" s="1"/>
  <c r="L21"/>
  <c r="M21" s="1"/>
  <c r="T21" s="1"/>
  <c r="L22"/>
  <c r="M22" s="1"/>
  <c r="T22" s="1"/>
  <c r="L23"/>
  <c r="M23" s="1"/>
  <c r="T23" s="1"/>
  <c r="L24"/>
  <c r="M24" s="1"/>
  <c r="T24" s="1"/>
  <c r="L25"/>
  <c r="M25" s="1"/>
  <c r="T25" s="1"/>
  <c r="L6"/>
  <c r="C6" s="1"/>
  <c r="K7"/>
  <c r="K8"/>
  <c r="K9"/>
  <c r="K10"/>
  <c r="K11"/>
  <c r="K12"/>
  <c r="K13"/>
  <c r="K14"/>
  <c r="K15"/>
  <c r="K16"/>
  <c r="K17"/>
  <c r="K18"/>
  <c r="K19"/>
  <c r="K20"/>
  <c r="K21"/>
  <c r="K22"/>
  <c r="K23"/>
  <c r="K24"/>
  <c r="K25"/>
  <c r="K6"/>
  <c r="B7"/>
  <c r="B9"/>
  <c r="B12"/>
  <c r="B13"/>
  <c r="B14"/>
  <c r="B15"/>
  <c r="B16"/>
  <c r="B17"/>
  <c r="B18"/>
  <c r="B19"/>
  <c r="B20"/>
  <c r="B21"/>
  <c r="B22"/>
  <c r="B23"/>
  <c r="B24"/>
  <c r="B25"/>
  <c r="B6"/>
  <c r="S22" l="1"/>
  <c r="S14"/>
  <c r="S23"/>
  <c r="S19"/>
  <c r="S15"/>
  <c r="S20"/>
  <c r="S18"/>
  <c r="S7"/>
  <c r="G7" s="1"/>
  <c r="S9"/>
  <c r="G9" s="1"/>
  <c r="S24"/>
  <c r="S16"/>
  <c r="S12"/>
  <c r="S25"/>
  <c r="S21"/>
  <c r="S17"/>
  <c r="S13"/>
  <c r="S6"/>
  <c r="G6" s="1"/>
  <c r="Q20"/>
  <c r="R20" s="1"/>
  <c r="N20"/>
  <c r="Q12"/>
  <c r="R12" s="1"/>
  <c r="N12"/>
  <c r="Q21"/>
  <c r="R21" s="1"/>
  <c r="N21"/>
  <c r="Q13"/>
  <c r="R13" s="1"/>
  <c r="N13"/>
  <c r="Q23"/>
  <c r="R23" s="1"/>
  <c r="N23"/>
  <c r="N19"/>
  <c r="Q19"/>
  <c r="R19" s="1"/>
  <c r="Q15"/>
  <c r="R15" s="1"/>
  <c r="N15"/>
  <c r="N11"/>
  <c r="Q11"/>
  <c r="R11" s="1"/>
  <c r="Q24"/>
  <c r="R24" s="1"/>
  <c r="N24"/>
  <c r="Q16"/>
  <c r="R16" s="1"/>
  <c r="N16"/>
  <c r="Q25"/>
  <c r="R25" s="1"/>
  <c r="N25"/>
  <c r="Q17"/>
  <c r="R17" s="1"/>
  <c r="N17"/>
  <c r="N22"/>
  <c r="Q22"/>
  <c r="R22" s="1"/>
  <c r="N18"/>
  <c r="Q18"/>
  <c r="R18" s="1"/>
  <c r="N14"/>
  <c r="Q14"/>
  <c r="R14" s="1"/>
  <c r="M8"/>
  <c r="T8" s="1"/>
  <c r="H8" s="1"/>
  <c r="M9"/>
  <c r="T9" s="1"/>
  <c r="H9" s="1"/>
  <c r="D11"/>
  <c r="M6"/>
  <c r="M10"/>
  <c r="T10" s="1"/>
  <c r="H10" s="1"/>
  <c r="C11"/>
  <c r="M7"/>
  <c r="T7" s="1"/>
  <c r="H7" s="1"/>
  <c r="O14" l="1"/>
  <c r="P14" s="1"/>
  <c r="O22"/>
  <c r="P22" s="1"/>
  <c r="O17"/>
  <c r="P17" s="1"/>
  <c r="O12"/>
  <c r="P12" s="1"/>
  <c r="O16"/>
  <c r="P16" s="1"/>
  <c r="O13"/>
  <c r="P13" s="1"/>
  <c r="O18"/>
  <c r="P18" s="1"/>
  <c r="O11"/>
  <c r="O19"/>
  <c r="P19" s="1"/>
  <c r="Q6"/>
  <c r="R6" s="1"/>
  <c r="T6"/>
  <c r="H6" s="1"/>
  <c r="O25"/>
  <c r="P25" s="1"/>
  <c r="O24"/>
  <c r="P24" s="1"/>
  <c r="O15"/>
  <c r="P15" s="1"/>
  <c r="O23"/>
  <c r="P23" s="1"/>
  <c r="O21"/>
  <c r="P21" s="1"/>
  <c r="O20"/>
  <c r="P20" s="1"/>
  <c r="Q7"/>
  <c r="R7" s="1"/>
  <c r="N7"/>
  <c r="Q10"/>
  <c r="R10" s="1"/>
  <c r="N10"/>
  <c r="Q8"/>
  <c r="R8" s="1"/>
  <c r="N8"/>
  <c r="Q9"/>
  <c r="R9" s="1"/>
  <c r="N9"/>
  <c r="N6"/>
  <c r="D9"/>
  <c r="D8"/>
  <c r="D7"/>
  <c r="D6"/>
  <c r="D10"/>
  <c r="E11" l="1"/>
  <c r="P11"/>
  <c r="F11" s="1"/>
  <c r="O8"/>
  <c r="P8" s="1"/>
  <c r="F8" s="1"/>
  <c r="O7"/>
  <c r="P7" s="1"/>
  <c r="F7" s="1"/>
  <c r="O6"/>
  <c r="E6" s="1"/>
  <c r="O9"/>
  <c r="P9" s="1"/>
  <c r="F9" s="1"/>
  <c r="O10"/>
  <c r="P10" s="1"/>
  <c r="F10" s="1"/>
  <c r="E8" l="1"/>
  <c r="E10"/>
  <c r="E9"/>
  <c r="P6"/>
  <c r="F6" s="1"/>
  <c r="E7"/>
</calcChain>
</file>

<file path=xl/sharedStrings.xml><?xml version="1.0" encoding="utf-8"?>
<sst xmlns="http://schemas.openxmlformats.org/spreadsheetml/2006/main" count="50" uniqueCount="44">
  <si>
    <t>Artikelnummer</t>
  </si>
  <si>
    <t>Maila stig-arne.mattsson@swipnet.se om det uppstår problem.</t>
  </si>
  <si>
    <t>Lagerstyrningsakademin</t>
  </si>
  <si>
    <t xml:space="preserve">© Stig-Arne Mattsson  </t>
  </si>
  <si>
    <t>I blad 'Data' kan du registrera de datauppgifter som krävs för att utföra beräkningarna. De uppgifter som finns där redan är endast exempel för att illustrera användningen av Excelmodellen och kan tas bort.</t>
  </si>
  <si>
    <t>Obligatoriska uppgifter</t>
  </si>
  <si>
    <t xml:space="preserve">                                  Bestämma ekonomisk orderkvantitet </t>
  </si>
  <si>
    <t>Efterfrågan per år</t>
  </si>
  <si>
    <t>Lagerhållningssärkostnad i % per år</t>
  </si>
  <si>
    <t>Nuvarande orderkvantitet</t>
  </si>
  <si>
    <t>Procentuell besparing</t>
  </si>
  <si>
    <t xml:space="preserve">                                  vid  känd prisökning</t>
  </si>
  <si>
    <t>Gällande pris per styck</t>
  </si>
  <si>
    <t>Lagersaldo vid beställningstillfället</t>
  </si>
  <si>
    <t>Beställningspunkt</t>
  </si>
  <si>
    <t>Nytt pris per styck</t>
  </si>
  <si>
    <t>Ordersärkostnad</t>
  </si>
  <si>
    <t>Ekonomisk orderkvantitet Gällande pris</t>
  </si>
  <si>
    <t>Ekonomisk orderkvantitet Nytt pris</t>
  </si>
  <si>
    <t>Ekonomisk orderkvantitet Nytt pris per styck</t>
  </si>
  <si>
    <t>Besparing jämfört med nuvarande orderkvantitet</t>
  </si>
  <si>
    <t>Besparing jämfört med nuvarande orderkvantitet i %</t>
  </si>
  <si>
    <t>Ekonomisk orderkvantitet vid prisökning</t>
  </si>
  <si>
    <t>Besparing jämfört med EOK-gällande pris</t>
  </si>
  <si>
    <t>Antal dagar med besparing</t>
  </si>
  <si>
    <t>Antal arbetsdagar per år</t>
  </si>
  <si>
    <t>Bestämma ekonomisk orderkvantitet vid känd prisökning  -  Dataunderlag</t>
  </si>
  <si>
    <t>Bestämma ekonomisk orderkvantitet vid känd prisökning  -  Resultat</t>
  </si>
  <si>
    <t>Täcktid för orderkvantitet vid prisökning</t>
  </si>
  <si>
    <t>Kostnad utan att använda sig av ändrad orderkvantitet</t>
  </si>
  <si>
    <t>Täcktid för nuvarande orderkvantitet i dagar</t>
  </si>
  <si>
    <t xml:space="preserve">Nedan beskrivs hur du kan använda beräkningsmetoden för upp till 20 artiklar. Mer detaljerade anvisningar om metodens egenskaper och hur den kan användas finns i Handbok i materialstyrning, avsnitt D23, som kan laddas ner på den här hemsidan. </t>
  </si>
  <si>
    <t>Kolumn B:   Uppskattad efterfrågan i styck per år</t>
  </si>
  <si>
    <t>Cell C4:  Lagerhållningssärkostnader i procent</t>
  </si>
  <si>
    <t>Cell E4:  Ordersärkostnader</t>
  </si>
  <si>
    <t>Cell G4: Antal arbetsdagar per år</t>
  </si>
  <si>
    <t>Kolumn C:   Gällande pris per styck</t>
  </si>
  <si>
    <t>Kolumn D:  Lagersaldo vid beställningstillfället</t>
  </si>
  <si>
    <t>Kolumn E:   Beställningspunkt</t>
  </si>
  <si>
    <t>Kolumn F:   Nytt pris per styck</t>
  </si>
  <si>
    <t>Kolumn G:   Nuvarande orderkvantitet</t>
  </si>
  <si>
    <t>Vid återkommande anskaffning mot lager av en artikel förekommer det att man får information om en kommande prishöjning. Även om det inte är aktuellt att göra en ny beställning för att fylla på lagret, därför att lagersaldot är större än beställningspunkten, kan det ändå finnas motiv att beställa i förväg och dessutom med en större kvantitet än den normalt använda kvantiteten. Att beställa i förväg och dessutom en större kvantitet förorsakar emellertid ökade lagerhållningskostnader. "Bestämma ekonomisk orderkvantitet vid känd prisökning" innehåller en beräkningsmetodik som kan användas för att få underlag för att fatta beslut om tidigareläggning och att välja en tillfälligt större kvantitet än vad som är normalt.</t>
  </si>
  <si>
    <t>I blad 'Resultat'  visas hur stora orderkvantiteterna bör vara med det nya priset (kolumn C). Dessutom visas vilka besparingar som man kan  göra genom att välja den beräknade orderkvantiteten vid beställning före prisuppgång i kronor (kolumn E) och i procent av de kostnader man skulle få om man avstod från att beställa nu på grund av en förväntad prisuppgång (kolumn F).</t>
  </si>
  <si>
    <t>Av blad 'Resultat' framgår också hur länge nuvarande orderkvantiteter i dagar varar (kolumn G) respektive hur länge den speciella orderkvantitet som beställs på grund av prisökning skulle vara (kolumn H).</t>
  </si>
</sst>
</file>

<file path=xl/styles.xml><?xml version="1.0" encoding="utf-8"?>
<styleSheet xmlns="http://schemas.openxmlformats.org/spreadsheetml/2006/main">
  <numFmts count="1">
    <numFmt numFmtId="164" formatCode="0.0"/>
  </numFmts>
  <fonts count="6">
    <font>
      <sz val="11"/>
      <color theme="1"/>
      <name val="Calibri"/>
      <family val="2"/>
      <scheme val="minor"/>
    </font>
    <font>
      <sz val="20"/>
      <color theme="1"/>
      <name val="Calibri"/>
      <family val="2"/>
      <scheme val="minor"/>
    </font>
    <font>
      <sz val="10"/>
      <name val="Arial"/>
      <family val="2"/>
    </font>
    <font>
      <i/>
      <sz val="14"/>
      <color theme="1"/>
      <name val="Calibri"/>
      <family val="2"/>
      <scheme val="minor"/>
    </font>
    <font>
      <sz val="11"/>
      <color theme="1"/>
      <name val="Calibri"/>
      <family val="2"/>
    </font>
    <font>
      <sz val="1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6" tint="0.59999389629810485"/>
        <bgColor indexed="64"/>
      </patternFill>
    </fill>
  </fills>
  <borders count="1">
    <border>
      <left/>
      <right/>
      <top/>
      <bottom/>
      <diagonal/>
    </border>
  </borders>
  <cellStyleXfs count="2">
    <xf numFmtId="0" fontId="0" fillId="0" borderId="0"/>
    <xf numFmtId="0" fontId="2" fillId="0" borderId="0"/>
  </cellStyleXfs>
  <cellXfs count="43">
    <xf numFmtId="0" fontId="0" fillId="0" borderId="0" xfId="0"/>
    <xf numFmtId="0" fontId="1" fillId="0" borderId="0" xfId="0" applyFont="1"/>
    <xf numFmtId="0" fontId="0" fillId="3" borderId="0" xfId="0" applyFill="1" applyAlignment="1">
      <alignment wrapText="1"/>
    </xf>
    <xf numFmtId="0" fontId="0" fillId="0" borderId="0" xfId="0" applyAlignment="1">
      <alignment wrapText="1"/>
    </xf>
    <xf numFmtId="0" fontId="1" fillId="0" borderId="0" xfId="0" applyFont="1" applyAlignment="1"/>
    <xf numFmtId="0" fontId="2" fillId="0" borderId="0" xfId="1"/>
    <xf numFmtId="0" fontId="3" fillId="0" borderId="0" xfId="0" applyFont="1"/>
    <xf numFmtId="0" fontId="4" fillId="0" borderId="0" xfId="0" applyFont="1"/>
    <xf numFmtId="1" fontId="0" fillId="0" borderId="0" xfId="0" applyNumberFormat="1"/>
    <xf numFmtId="164" fontId="0" fillId="0" borderId="0" xfId="0" applyNumberFormat="1"/>
    <xf numFmtId="0" fontId="0" fillId="0" borderId="0" xfId="0" applyFont="1" applyAlignment="1">
      <alignment wrapText="1"/>
    </xf>
    <xf numFmtId="0" fontId="0" fillId="0" borderId="0" xfId="0" applyFont="1"/>
    <xf numFmtId="0" fontId="0" fillId="0" borderId="0" xfId="0" applyFont="1" applyFill="1"/>
    <xf numFmtId="0" fontId="0" fillId="2" borderId="0" xfId="0" applyFont="1" applyFill="1"/>
    <xf numFmtId="0" fontId="0" fillId="4" borderId="0" xfId="0" applyFont="1" applyFill="1"/>
    <xf numFmtId="1" fontId="0" fillId="0" borderId="0" xfId="0" applyNumberFormat="1" applyFont="1"/>
    <xf numFmtId="1" fontId="0" fillId="0" borderId="0" xfId="0" applyNumberFormat="1" applyFont="1" applyFill="1"/>
    <xf numFmtId="0" fontId="5" fillId="2" borderId="0" xfId="0" applyFont="1" applyFill="1"/>
    <xf numFmtId="0" fontId="5" fillId="0" borderId="0" xfId="1" applyFont="1" applyFill="1"/>
    <xf numFmtId="0" fontId="5" fillId="0" borderId="0" xfId="1" applyFont="1"/>
    <xf numFmtId="0" fontId="0" fillId="2" borderId="0" xfId="0" applyFont="1" applyFill="1" applyAlignment="1"/>
    <xf numFmtId="0" fontId="0" fillId="3" borderId="0" xfId="0" applyFont="1" applyFill="1" applyAlignment="1"/>
    <xf numFmtId="0" fontId="0" fillId="0" borderId="0" xfId="0" applyFont="1" applyFill="1" applyAlignment="1">
      <alignment wrapText="1"/>
    </xf>
    <xf numFmtId="0" fontId="0" fillId="0" borderId="0" xfId="0" applyFont="1" applyAlignment="1"/>
    <xf numFmtId="0" fontId="0" fillId="0" borderId="0" xfId="0" applyFont="1" applyFill="1" applyAlignment="1"/>
    <xf numFmtId="1" fontId="0" fillId="0" borderId="0" xfId="0" applyNumberFormat="1" applyFont="1" applyAlignment="1">
      <alignment horizontal="right"/>
    </xf>
    <xf numFmtId="0" fontId="0" fillId="0" borderId="0" xfId="0" applyFont="1" applyAlignment="1">
      <alignment horizontal="right"/>
    </xf>
    <xf numFmtId="164" fontId="0" fillId="0" borderId="0" xfId="0" applyNumberFormat="1" applyFont="1" applyAlignment="1">
      <alignment horizontal="right"/>
    </xf>
    <xf numFmtId="164" fontId="0" fillId="0" borderId="0" xfId="0" applyNumberFormat="1" applyFont="1"/>
    <xf numFmtId="1" fontId="5" fillId="0" borderId="0" xfId="1" applyNumberFormat="1" applyFont="1"/>
    <xf numFmtId="2" fontId="5" fillId="0" borderId="0" xfId="1" applyNumberFormat="1" applyFont="1"/>
    <xf numFmtId="0" fontId="5" fillId="0" borderId="0" xfId="1" applyFont="1" applyFill="1" applyAlignment="1">
      <alignment horizontal="left"/>
    </xf>
    <xf numFmtId="0" fontId="5" fillId="3" borderId="0" xfId="1" applyFont="1" applyFill="1" applyAlignment="1">
      <alignment horizontal="left" wrapText="1"/>
    </xf>
    <xf numFmtId="0" fontId="5" fillId="4" borderId="0" xfId="1" applyFont="1" applyFill="1" applyAlignment="1">
      <alignment horizontal="left" wrapText="1"/>
    </xf>
    <xf numFmtId="0" fontId="5" fillId="0" borderId="0" xfId="1" applyFont="1" applyFill="1" applyAlignment="1">
      <alignment horizontal="right" wrapText="1"/>
    </xf>
    <xf numFmtId="0" fontId="5" fillId="0" borderId="0" xfId="1" applyFont="1" applyFill="1" applyAlignment="1">
      <alignment wrapText="1"/>
    </xf>
    <xf numFmtId="0" fontId="5" fillId="0" borderId="0" xfId="0" applyFont="1"/>
    <xf numFmtId="0" fontId="5" fillId="0" borderId="0" xfId="0" applyFont="1" applyFill="1"/>
    <xf numFmtId="1" fontId="5" fillId="0" borderId="0" xfId="0" applyNumberFormat="1" applyFont="1"/>
    <xf numFmtId="0" fontId="0" fillId="0" borderId="0" xfId="0" applyFill="1" applyAlignment="1">
      <alignment wrapText="1"/>
    </xf>
    <xf numFmtId="3" fontId="0" fillId="0" borderId="0" xfId="0" applyNumberFormat="1" applyFont="1"/>
    <xf numFmtId="164" fontId="5" fillId="0" borderId="0" xfId="0" applyNumberFormat="1" applyFont="1"/>
    <xf numFmtId="3" fontId="5" fillId="0" borderId="0" xfId="1" applyNumberFormat="1" applyFont="1" applyAlignment="1">
      <alignment horizontal="right"/>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1885950</xdr:colOff>
      <xdr:row>4</xdr:row>
      <xdr:rowOff>29976</xdr:rowOff>
    </xdr:to>
    <xdr:grpSp>
      <xdr:nvGrpSpPr>
        <xdr:cNvPr id="40" name="Grupp 39"/>
        <xdr:cNvGrpSpPr/>
      </xdr:nvGrpSpPr>
      <xdr:grpSpPr>
        <a:xfrm>
          <a:off x="307731" y="190500"/>
          <a:ext cx="1885950" cy="894553"/>
          <a:chOff x="1907704" y="1352104"/>
          <a:chExt cx="5040560" cy="2220912"/>
        </a:xfrm>
      </xdr:grpSpPr>
      <xdr:sp macro="" textlink="">
        <xdr:nvSpPr>
          <xdr:cNvPr id="41" name="AutoShape 5"/>
          <xdr:cNvSpPr>
            <a:spLocks noChangeArrowheads="1"/>
          </xdr:cNvSpPr>
        </xdr:nvSpPr>
        <xdr:spPr bwMode="auto">
          <a:xfrm>
            <a:off x="1907704" y="1352104"/>
            <a:ext cx="2529359"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42" name="AutoShape 37"/>
          <xdr:cNvSpPr>
            <a:spLocks noChangeArrowheads="1"/>
          </xdr:cNvSpPr>
        </xdr:nvSpPr>
        <xdr:spPr bwMode="auto">
          <a:xfrm flipH="1">
            <a:off x="4716463" y="1352104"/>
            <a:ext cx="2231801"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nvGrpSpPr>
          <xdr:cNvPr id="43" name="Group 67"/>
          <xdr:cNvGrpSpPr>
            <a:grpSpLocks/>
          </xdr:cNvGrpSpPr>
        </xdr:nvGrpSpPr>
        <xdr:grpSpPr bwMode="auto">
          <a:xfrm>
            <a:off x="2268538" y="1773224"/>
            <a:ext cx="4148138" cy="1430333"/>
            <a:chOff x="1480" y="1960"/>
            <a:chExt cx="2928" cy="1010"/>
          </a:xfrm>
        </xdr:grpSpPr>
        <xdr:grpSp>
          <xdr:nvGrpSpPr>
            <xdr:cNvPr id="45" name="Group 68"/>
            <xdr:cNvGrpSpPr>
              <a:grpSpLocks/>
            </xdr:cNvGrpSpPr>
          </xdr:nvGrpSpPr>
          <xdr:grpSpPr bwMode="auto">
            <a:xfrm>
              <a:off x="1519" y="2056"/>
              <a:ext cx="2889" cy="832"/>
              <a:chOff x="1972" y="955"/>
              <a:chExt cx="1970" cy="1147"/>
            </a:xfrm>
          </xdr:grpSpPr>
          <xdr:sp macro="" textlink="">
            <xdr:nvSpPr>
              <xdr:cNvPr id="57" name="Arc 69"/>
              <xdr:cNvSpPr>
                <a:spLocks/>
              </xdr:cNvSpPr>
            </xdr:nvSpPr>
            <xdr:spPr bwMode="auto">
              <a:xfrm rot="10800000">
                <a:off x="1972" y="1530"/>
                <a:ext cx="1970" cy="572"/>
              </a:xfrm>
              <a:custGeom>
                <a:avLst/>
                <a:gdLst>
                  <a:gd name="G0" fmla="+- 0 0 0"/>
                  <a:gd name="G1" fmla="+- 21600 0 0"/>
                  <a:gd name="G2" fmla="+- 21600 0 0"/>
                  <a:gd name="T0" fmla="*/ 0 w 21600"/>
                  <a:gd name="T1" fmla="*/ 0 h 21600"/>
                  <a:gd name="T2" fmla="*/ 21600 w 21600"/>
                  <a:gd name="T3" fmla="*/ 21600 h 21600"/>
                  <a:gd name="T4" fmla="*/ 0 w 21600"/>
                  <a:gd name="T5" fmla="*/ 21600 h 21600"/>
                </a:gdLst>
                <a:ahLst/>
                <a:cxnLst>
                  <a:cxn ang="0">
                    <a:pos x="T0" y="T1"/>
                  </a:cxn>
                  <a:cxn ang="0">
                    <a:pos x="T2" y="T3"/>
                  </a:cxn>
                  <a:cxn ang="0">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close/>
                  </a:path>
                </a:pathLst>
              </a:custGeom>
              <a:noFill/>
              <a:ln w="38100" cap="rnd">
                <a:solidFill>
                  <a:srgbClr val="FF0000"/>
                </a:solidFill>
                <a:round/>
                <a:headEnd type="stealth" w="med" len="med"/>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58" name="Arc 70"/>
              <xdr:cNvSpPr>
                <a:spLocks/>
              </xdr:cNvSpPr>
            </xdr:nvSpPr>
            <xdr:spPr bwMode="auto">
              <a:xfrm rot="10800000">
                <a:off x="1972" y="955"/>
                <a:ext cx="1970" cy="573"/>
              </a:xfrm>
              <a:custGeom>
                <a:avLst/>
                <a:gdLst>
                  <a:gd name="G0" fmla="+- 0 0 0"/>
                  <a:gd name="G1" fmla="+- 0 0 0"/>
                  <a:gd name="G2" fmla="+- 21600 0 0"/>
                  <a:gd name="T0" fmla="*/ 21600 w 21600"/>
                  <a:gd name="T1" fmla="*/ 0 h 21600"/>
                  <a:gd name="T2" fmla="*/ 0 w 21600"/>
                  <a:gd name="T3" fmla="*/ 21600 h 21600"/>
                  <a:gd name="T4" fmla="*/ 0 w 21600"/>
                  <a:gd name="T5" fmla="*/ 0 h 21600"/>
                </a:gdLst>
                <a:ahLst/>
                <a:cxnLst>
                  <a:cxn ang="0">
                    <a:pos x="T0" y="T1"/>
                  </a:cxn>
                  <a:cxn ang="0">
                    <a:pos x="T2" y="T3"/>
                  </a:cxn>
                  <a:cxn ang="0">
                    <a:pos x="T4" y="T5"/>
                  </a:cxn>
                </a:cxnLst>
                <a:rect l="0" t="0" r="r" b="b"/>
                <a:pathLst>
                  <a:path w="21600" h="21600" fill="none" extrusionOk="0">
                    <a:moveTo>
                      <a:pt x="21600" y="0"/>
                    </a:moveTo>
                    <a:cubicBezTo>
                      <a:pt x="21600" y="11929"/>
                      <a:pt x="11929" y="21599"/>
                      <a:pt x="0" y="21600"/>
                    </a:cubicBezTo>
                  </a:path>
                  <a:path w="21600" h="21600" stroke="0" extrusionOk="0">
                    <a:moveTo>
                      <a:pt x="21600" y="0"/>
                    </a:moveTo>
                    <a:cubicBezTo>
                      <a:pt x="21600" y="11929"/>
                      <a:pt x="11929" y="21599"/>
                      <a:pt x="0" y="21600"/>
                    </a:cubicBezTo>
                    <a:lnTo>
                      <a:pt x="0" y="0"/>
                    </a:lnTo>
                    <a:close/>
                  </a:path>
                </a:pathLst>
              </a:custGeom>
              <a:noFill/>
              <a:ln w="38100" cap="rnd">
                <a:solidFill>
                  <a:srgbClr val="FF0000"/>
                </a:solidFill>
                <a:round/>
                <a:headEnd type="none" w="sm" len="sm"/>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sp macro="" textlink="">
          <xdr:nvSpPr>
            <xdr:cNvPr id="46" name="Oval 71"/>
            <xdr:cNvSpPr>
              <a:spLocks noChangeArrowheads="1"/>
            </xdr:cNvSpPr>
          </xdr:nvSpPr>
          <xdr:spPr bwMode="ltGray">
            <a:xfrm>
              <a:off x="2008" y="215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47" name="Oval 72"/>
            <xdr:cNvSpPr>
              <a:spLocks noChangeArrowheads="1"/>
            </xdr:cNvSpPr>
          </xdr:nvSpPr>
          <xdr:spPr bwMode="ltGray">
            <a:xfrm>
              <a:off x="3016"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48" name="Oval 73"/>
            <xdr:cNvSpPr>
              <a:spLocks noChangeArrowheads="1"/>
            </xdr:cNvSpPr>
          </xdr:nvSpPr>
          <xdr:spPr bwMode="ltGray">
            <a:xfrm>
              <a:off x="2549" y="272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49" name="Oval 74"/>
            <xdr:cNvSpPr>
              <a:spLocks noChangeArrowheads="1"/>
            </xdr:cNvSpPr>
          </xdr:nvSpPr>
          <xdr:spPr bwMode="ltGray">
            <a:xfrm>
              <a:off x="1960" y="263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0" name="Oval 75"/>
            <xdr:cNvSpPr>
              <a:spLocks noChangeArrowheads="1"/>
            </xdr:cNvSpPr>
          </xdr:nvSpPr>
          <xdr:spPr bwMode="ltGray">
            <a:xfrm>
              <a:off x="1480" y="239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1" name="Oval 76"/>
            <xdr:cNvSpPr>
              <a:spLocks noChangeArrowheads="1"/>
            </xdr:cNvSpPr>
          </xdr:nvSpPr>
          <xdr:spPr bwMode="ltGray">
            <a:xfrm>
              <a:off x="3688"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2" name="Oval 77"/>
            <xdr:cNvSpPr>
              <a:spLocks noChangeArrowheads="1"/>
            </xdr:cNvSpPr>
          </xdr:nvSpPr>
          <xdr:spPr bwMode="ltGray">
            <a:xfrm>
              <a:off x="4168" y="2824"/>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3" name="Oval 78"/>
            <xdr:cNvSpPr>
              <a:spLocks noChangeArrowheads="1"/>
            </xdr:cNvSpPr>
          </xdr:nvSpPr>
          <xdr:spPr bwMode="ltGray">
            <a:xfrm>
              <a:off x="3688"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4" name="Oval 79"/>
            <xdr:cNvSpPr>
              <a:spLocks noChangeArrowheads="1"/>
            </xdr:cNvSpPr>
          </xdr:nvSpPr>
          <xdr:spPr bwMode="ltGray">
            <a:xfrm>
              <a:off x="4216" y="1960"/>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5" name="Oval 80"/>
            <xdr:cNvSpPr>
              <a:spLocks noChangeArrowheads="1"/>
            </xdr:cNvSpPr>
          </xdr:nvSpPr>
          <xdr:spPr bwMode="ltGray">
            <a:xfrm>
              <a:off x="2536" y="205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6" name="Oval 81"/>
            <xdr:cNvSpPr>
              <a:spLocks noChangeArrowheads="1"/>
            </xdr:cNvSpPr>
          </xdr:nvSpPr>
          <xdr:spPr bwMode="ltGray">
            <a:xfrm>
              <a:off x="3016"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grpSp>
      <xdr:sp macro="" textlink="">
        <xdr:nvSpPr>
          <xdr:cNvPr id="44" name="AutoShape 82"/>
          <xdr:cNvSpPr>
            <a:spLocks noChangeArrowheads="1"/>
          </xdr:cNvSpPr>
        </xdr:nvSpPr>
        <xdr:spPr bwMode="auto">
          <a:xfrm flipH="1" flipV="1">
            <a:off x="5983288" y="2278063"/>
            <a:ext cx="720725" cy="503237"/>
          </a:xfrm>
          <a:prstGeom prst="triangle">
            <a:avLst>
              <a:gd name="adj" fmla="val 50000"/>
            </a:avLst>
          </a:prstGeom>
          <a:solidFill>
            <a:srgbClr val="FF0000"/>
          </a:solidFill>
          <a:ln w="9525">
            <a:solidFill>
              <a:schemeClr val="tx1"/>
            </a:solid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B3:B30"/>
  <sheetViews>
    <sheetView showGridLines="0" tabSelected="1" zoomScale="130" zoomScaleNormal="130" workbookViewId="0">
      <selection activeCell="B9" sqref="B9"/>
    </sheetView>
  </sheetViews>
  <sheetFormatPr defaultRowHeight="15"/>
  <cols>
    <col min="1" max="1" width="4.5703125" customWidth="1"/>
    <col min="2" max="2" width="87.5703125" customWidth="1"/>
  </cols>
  <sheetData>
    <row r="3" spans="2:2" ht="26.25">
      <c r="B3" s="4" t="s">
        <v>6</v>
      </c>
    </row>
    <row r="4" spans="2:2" s="1" customFormat="1" ht="26.25">
      <c r="B4" s="1" t="s">
        <v>11</v>
      </c>
    </row>
    <row r="5" spans="2:2" ht="18.75">
      <c r="B5" s="6" t="s">
        <v>2</v>
      </c>
    </row>
    <row r="6" spans="2:2" ht="18.75">
      <c r="B6" s="6"/>
    </row>
    <row r="8" spans="2:2" ht="120">
      <c r="B8" s="3" t="s">
        <v>41</v>
      </c>
    </row>
    <row r="10" spans="2:2" ht="45">
      <c r="B10" s="3" t="s">
        <v>31</v>
      </c>
    </row>
    <row r="11" spans="2:2">
      <c r="B11" s="3"/>
    </row>
    <row r="12" spans="2:2" ht="45">
      <c r="B12" s="3" t="s">
        <v>4</v>
      </c>
    </row>
    <row r="13" spans="2:2">
      <c r="B13" s="3"/>
    </row>
    <row r="14" spans="2:2">
      <c r="B14" t="s">
        <v>33</v>
      </c>
    </row>
    <row r="15" spans="2:2">
      <c r="B15" s="3" t="s">
        <v>34</v>
      </c>
    </row>
    <row r="16" spans="2:2">
      <c r="B16" s="3" t="s">
        <v>35</v>
      </c>
    </row>
    <row r="17" spans="2:2">
      <c r="B17" s="3"/>
    </row>
    <row r="18" spans="2:2">
      <c r="B18" s="3" t="s">
        <v>32</v>
      </c>
    </row>
    <row r="19" spans="2:2">
      <c r="B19" s="3" t="s">
        <v>36</v>
      </c>
    </row>
    <row r="20" spans="2:2">
      <c r="B20" s="3" t="s">
        <v>37</v>
      </c>
    </row>
    <row r="21" spans="2:2">
      <c r="B21" s="3" t="s">
        <v>38</v>
      </c>
    </row>
    <row r="22" spans="2:2">
      <c r="B22" s="3" t="s">
        <v>39</v>
      </c>
    </row>
    <row r="23" spans="2:2">
      <c r="B23" s="3" t="s">
        <v>40</v>
      </c>
    </row>
    <row r="24" spans="2:2" ht="75">
      <c r="B24" s="3" t="s">
        <v>42</v>
      </c>
    </row>
    <row r="25" spans="2:2">
      <c r="B25" s="3"/>
    </row>
    <row r="26" spans="2:2" ht="45">
      <c r="B26" s="3" t="s">
        <v>43</v>
      </c>
    </row>
    <row r="27" spans="2:2">
      <c r="B27" s="3"/>
    </row>
    <row r="28" spans="2:2">
      <c r="B28" s="3" t="s">
        <v>1</v>
      </c>
    </row>
    <row r="30" spans="2:2">
      <c r="B30" s="7" t="s">
        <v>3</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R207"/>
  <sheetViews>
    <sheetView workbookViewId="0">
      <selection activeCell="C5" sqref="C5"/>
    </sheetView>
  </sheetViews>
  <sheetFormatPr defaultRowHeight="15"/>
  <cols>
    <col min="1" max="1" width="15.140625" customWidth="1"/>
    <col min="2" max="2" width="17.42578125" customWidth="1"/>
    <col min="3" max="3" width="14.5703125" customWidth="1"/>
    <col min="4" max="4" width="20.28515625" customWidth="1"/>
    <col min="5" max="5" width="18.42578125" customWidth="1"/>
    <col min="6" max="6" width="22.42578125" customWidth="1"/>
    <col min="7" max="7" width="15.42578125" customWidth="1"/>
    <col min="8" max="8" width="8.28515625" style="36" customWidth="1"/>
    <col min="9" max="9" width="9.42578125" style="36" customWidth="1"/>
    <col min="10" max="10" width="13" customWidth="1"/>
    <col min="15" max="15" width="7.5703125" customWidth="1"/>
  </cols>
  <sheetData>
    <row r="1" spans="1:18" s="11" customFormat="1">
      <c r="F1" s="12"/>
      <c r="G1" s="12"/>
      <c r="H1" s="36"/>
      <c r="I1" s="36"/>
    </row>
    <row r="2" spans="1:18" s="11" customFormat="1">
      <c r="A2" s="17" t="s">
        <v>26</v>
      </c>
      <c r="B2" s="13"/>
      <c r="C2" s="13"/>
      <c r="D2" s="13"/>
      <c r="E2" s="12"/>
      <c r="F2" s="12"/>
      <c r="G2" s="12"/>
      <c r="H2" s="36"/>
      <c r="I2" s="36"/>
      <c r="P2" s="10"/>
    </row>
    <row r="3" spans="1:18" s="11" customFormat="1">
      <c r="F3" s="12"/>
      <c r="H3" s="36"/>
      <c r="I3" s="36"/>
    </row>
    <row r="4" spans="1:18" s="11" customFormat="1">
      <c r="A4" t="s">
        <v>8</v>
      </c>
      <c r="C4" s="14">
        <v>25</v>
      </c>
      <c r="D4" t="s">
        <v>16</v>
      </c>
      <c r="E4" s="14">
        <v>200</v>
      </c>
      <c r="F4" t="s">
        <v>25</v>
      </c>
      <c r="G4" s="14">
        <v>240</v>
      </c>
      <c r="I4" s="14" t="s">
        <v>5</v>
      </c>
      <c r="J4" s="14"/>
    </row>
    <row r="5" spans="1:18" s="12" customFormat="1">
      <c r="A5" s="31"/>
      <c r="B5" s="31"/>
      <c r="C5" s="31"/>
      <c r="D5" s="31"/>
      <c r="E5" s="31"/>
      <c r="F5" s="31"/>
      <c r="G5" s="31"/>
      <c r="H5" s="18"/>
      <c r="I5" s="18"/>
      <c r="J5" s="18"/>
      <c r="K5" s="18"/>
      <c r="L5" s="18"/>
      <c r="M5" s="18"/>
      <c r="N5" s="18"/>
    </row>
    <row r="6" spans="1:18" s="10" customFormat="1" ht="30">
      <c r="A6" s="32" t="s">
        <v>0</v>
      </c>
      <c r="B6" s="33" t="s">
        <v>7</v>
      </c>
      <c r="C6" s="33" t="s">
        <v>12</v>
      </c>
      <c r="D6" s="33" t="s">
        <v>13</v>
      </c>
      <c r="E6" s="33" t="s">
        <v>14</v>
      </c>
      <c r="F6" s="33" t="s">
        <v>15</v>
      </c>
      <c r="G6" s="33" t="s">
        <v>9</v>
      </c>
      <c r="H6" s="34"/>
      <c r="I6" s="34"/>
      <c r="J6" s="34"/>
      <c r="K6" s="34"/>
      <c r="L6" s="34"/>
      <c r="M6" s="34"/>
      <c r="N6" s="35"/>
      <c r="O6" s="35"/>
      <c r="P6" s="22"/>
      <c r="Q6" s="22"/>
      <c r="R6" s="22"/>
    </row>
    <row r="7" spans="1:18" s="11" customFormat="1">
      <c r="G7" s="12"/>
      <c r="H7" s="37"/>
      <c r="I7" s="37"/>
      <c r="J7" s="12"/>
      <c r="K7" s="12"/>
      <c r="L7" s="12"/>
      <c r="M7" s="12"/>
      <c r="N7" s="12"/>
      <c r="O7" s="12"/>
      <c r="P7" s="12"/>
      <c r="Q7" s="12"/>
      <c r="R7" s="12"/>
    </row>
    <row r="8" spans="1:18" s="11" customFormat="1">
      <c r="A8" s="19">
        <v>1</v>
      </c>
      <c r="B8" s="18">
        <v>5000</v>
      </c>
      <c r="C8" s="18">
        <v>10</v>
      </c>
      <c r="D8" s="18">
        <v>140</v>
      </c>
      <c r="E8" s="18">
        <v>100</v>
      </c>
      <c r="F8" s="18">
        <v>11</v>
      </c>
      <c r="G8" s="18">
        <v>1000</v>
      </c>
      <c r="H8" s="18"/>
      <c r="I8" s="18"/>
      <c r="J8" s="18"/>
      <c r="K8" s="18"/>
      <c r="L8" s="18"/>
      <c r="M8" s="18"/>
      <c r="N8" s="18"/>
      <c r="O8" s="18"/>
      <c r="P8" s="12"/>
      <c r="Q8" s="12"/>
      <c r="R8" s="12"/>
    </row>
    <row r="9" spans="1:18" s="11" customFormat="1">
      <c r="A9" s="11">
        <v>2</v>
      </c>
      <c r="B9" s="18">
        <v>1700</v>
      </c>
      <c r="C9" s="18">
        <v>2500</v>
      </c>
      <c r="D9" s="18">
        <v>10</v>
      </c>
      <c r="E9" s="18">
        <v>10</v>
      </c>
      <c r="F9" s="18">
        <v>2600</v>
      </c>
      <c r="G9" s="18">
        <v>50</v>
      </c>
      <c r="H9" s="18"/>
      <c r="I9" s="18"/>
      <c r="J9" s="18"/>
      <c r="K9" s="18"/>
      <c r="L9" s="18"/>
      <c r="M9" s="18"/>
      <c r="N9" s="18"/>
      <c r="O9" s="18"/>
      <c r="P9" s="12"/>
      <c r="Q9" s="12"/>
      <c r="R9" s="12"/>
    </row>
    <row r="10" spans="1:18" s="11" customFormat="1">
      <c r="A10" s="19">
        <v>3</v>
      </c>
      <c r="B10" s="11">
        <v>50</v>
      </c>
      <c r="C10" s="11">
        <v>400</v>
      </c>
      <c r="D10" s="11">
        <v>20</v>
      </c>
      <c r="E10" s="18">
        <v>10</v>
      </c>
      <c r="F10" s="11">
        <v>420</v>
      </c>
      <c r="G10" s="12">
        <v>15</v>
      </c>
      <c r="H10" s="18"/>
      <c r="I10" s="18"/>
      <c r="J10" s="12"/>
      <c r="K10" s="12"/>
      <c r="L10" s="12"/>
      <c r="M10" s="12"/>
      <c r="N10" s="12"/>
      <c r="O10" s="12"/>
      <c r="P10" s="12"/>
      <c r="Q10" s="12"/>
      <c r="R10" s="12"/>
    </row>
    <row r="11" spans="1:18" s="11" customFormat="1">
      <c r="A11" s="11">
        <v>4</v>
      </c>
      <c r="B11" s="11">
        <v>3000</v>
      </c>
      <c r="C11" s="11">
        <v>600</v>
      </c>
      <c r="D11" s="11">
        <v>10</v>
      </c>
      <c r="E11" s="18">
        <v>10</v>
      </c>
      <c r="F11" s="11">
        <v>700</v>
      </c>
      <c r="G11" s="12">
        <v>100</v>
      </c>
      <c r="H11" s="18"/>
      <c r="I11" s="18"/>
      <c r="J11" s="12"/>
      <c r="K11" s="12"/>
      <c r="L11" s="12"/>
      <c r="M11" s="12"/>
      <c r="N11" s="12"/>
      <c r="O11" s="12"/>
      <c r="P11" s="12"/>
      <c r="Q11" s="12"/>
      <c r="R11" s="12"/>
    </row>
    <row r="12" spans="1:18" s="11" customFormat="1">
      <c r="A12" s="19">
        <v>5</v>
      </c>
      <c r="B12" s="11">
        <v>900</v>
      </c>
      <c r="C12" s="11">
        <v>3000</v>
      </c>
      <c r="D12" s="11">
        <v>10</v>
      </c>
      <c r="E12" s="18">
        <v>10</v>
      </c>
      <c r="F12" s="11">
        <v>3300</v>
      </c>
      <c r="G12" s="12">
        <v>20</v>
      </c>
      <c r="H12" s="18"/>
      <c r="I12" s="18"/>
      <c r="J12" s="12"/>
      <c r="K12" s="12"/>
      <c r="L12" s="12"/>
      <c r="M12" s="12"/>
      <c r="N12" s="12"/>
      <c r="O12" s="12"/>
      <c r="P12" s="12"/>
      <c r="Q12" s="12"/>
      <c r="R12" s="12"/>
    </row>
    <row r="13" spans="1:18" s="11" customFormat="1">
      <c r="A13" s="11">
        <v>6</v>
      </c>
      <c r="B13" s="15">
        <v>500</v>
      </c>
      <c r="C13" s="15">
        <v>1000</v>
      </c>
      <c r="D13" s="15">
        <v>10</v>
      </c>
      <c r="E13" s="18">
        <v>10</v>
      </c>
      <c r="F13" s="15">
        <v>1200</v>
      </c>
      <c r="G13" s="16">
        <v>32</v>
      </c>
      <c r="H13" s="18"/>
      <c r="I13" s="18"/>
      <c r="J13" s="16"/>
      <c r="K13" s="16"/>
      <c r="L13" s="16"/>
      <c r="M13" s="16"/>
      <c r="N13" s="16"/>
      <c r="O13" s="16"/>
      <c r="P13" s="16"/>
      <c r="Q13" s="16"/>
      <c r="R13" s="12"/>
    </row>
    <row r="14" spans="1:18" s="11" customFormat="1">
      <c r="A14" s="19">
        <v>7</v>
      </c>
      <c r="B14" s="15"/>
      <c r="C14" s="15"/>
      <c r="D14" s="15"/>
      <c r="E14" s="15"/>
      <c r="F14" s="15"/>
      <c r="G14" s="16"/>
      <c r="H14" s="18"/>
      <c r="I14" s="18"/>
      <c r="J14" s="15"/>
      <c r="K14" s="15"/>
      <c r="L14" s="15"/>
      <c r="M14" s="15"/>
      <c r="N14" s="15"/>
      <c r="O14" s="15"/>
      <c r="P14" s="15"/>
      <c r="Q14" s="15"/>
    </row>
    <row r="15" spans="1:18" s="11" customFormat="1">
      <c r="A15" s="11">
        <v>8</v>
      </c>
      <c r="B15" s="15"/>
      <c r="C15" s="15"/>
      <c r="D15" s="15"/>
      <c r="E15" s="15"/>
      <c r="F15" s="15"/>
      <c r="G15" s="16"/>
      <c r="H15" s="18"/>
      <c r="I15" s="18"/>
      <c r="J15" s="15"/>
      <c r="K15" s="15"/>
      <c r="L15" s="15"/>
      <c r="M15" s="15"/>
      <c r="N15" s="15"/>
      <c r="O15" s="15"/>
      <c r="P15" s="15"/>
      <c r="Q15" s="15"/>
    </row>
    <row r="16" spans="1:18" s="11" customFormat="1">
      <c r="A16" s="19">
        <v>9</v>
      </c>
      <c r="B16" s="15"/>
      <c r="C16" s="15"/>
      <c r="D16" s="15"/>
      <c r="E16" s="15"/>
      <c r="F16" s="15"/>
      <c r="G16" s="16"/>
      <c r="H16" s="18"/>
      <c r="I16" s="18"/>
      <c r="J16" s="15"/>
      <c r="K16" s="15"/>
      <c r="L16" s="15"/>
      <c r="M16" s="15"/>
      <c r="N16" s="15"/>
      <c r="O16" s="15"/>
      <c r="P16" s="15"/>
      <c r="Q16" s="15"/>
    </row>
    <row r="17" spans="1:17" s="11" customFormat="1">
      <c r="A17" s="11">
        <v>10</v>
      </c>
      <c r="B17" s="18"/>
      <c r="C17" s="18"/>
      <c r="D17" s="18"/>
      <c r="E17" s="18"/>
      <c r="F17" s="18"/>
      <c r="G17" s="18"/>
      <c r="H17" s="18"/>
      <c r="I17" s="18"/>
      <c r="J17" s="18"/>
      <c r="K17" s="18"/>
      <c r="L17" s="18"/>
      <c r="M17" s="18"/>
      <c r="N17" s="18"/>
      <c r="O17" s="18"/>
      <c r="P17" s="15"/>
      <c r="Q17" s="15"/>
    </row>
    <row r="18" spans="1:17" s="11" customFormat="1">
      <c r="A18" s="19">
        <v>11</v>
      </c>
      <c r="G18" s="12"/>
      <c r="H18" s="18"/>
      <c r="I18" s="18"/>
      <c r="P18" s="15"/>
      <c r="Q18" s="15"/>
    </row>
    <row r="19" spans="1:17" s="11" customFormat="1">
      <c r="A19" s="11">
        <v>12</v>
      </c>
      <c r="B19" s="15"/>
      <c r="C19" s="15"/>
      <c r="D19" s="15"/>
      <c r="E19" s="15"/>
      <c r="F19" s="15"/>
      <c r="G19" s="16"/>
      <c r="H19" s="18"/>
      <c r="I19" s="18"/>
      <c r="J19" s="15"/>
      <c r="K19" s="15"/>
      <c r="L19" s="15"/>
      <c r="M19" s="15"/>
      <c r="N19" s="15"/>
      <c r="O19" s="15"/>
      <c r="P19" s="15"/>
      <c r="Q19" s="15"/>
    </row>
    <row r="20" spans="1:17" s="11" customFormat="1">
      <c r="A20" s="19">
        <v>13</v>
      </c>
      <c r="B20" s="15"/>
      <c r="C20" s="15"/>
      <c r="D20" s="15"/>
      <c r="E20" s="15"/>
      <c r="F20" s="15"/>
      <c r="G20" s="16"/>
      <c r="H20" s="18"/>
      <c r="I20" s="18"/>
      <c r="J20" s="15"/>
      <c r="K20" s="15"/>
      <c r="L20" s="15"/>
      <c r="M20" s="15"/>
      <c r="N20" s="15"/>
      <c r="O20" s="15"/>
      <c r="P20" s="15"/>
      <c r="Q20" s="15"/>
    </row>
    <row r="21" spans="1:17" s="11" customFormat="1">
      <c r="A21" s="11">
        <v>14</v>
      </c>
      <c r="B21" s="15"/>
      <c r="C21" s="15"/>
      <c r="D21" s="15"/>
      <c r="E21" s="15"/>
      <c r="F21" s="15"/>
      <c r="G21" s="16"/>
      <c r="H21" s="18"/>
      <c r="I21" s="18"/>
      <c r="J21" s="15"/>
      <c r="K21" s="15"/>
      <c r="L21" s="15"/>
      <c r="M21" s="15"/>
      <c r="N21" s="15"/>
      <c r="O21" s="15"/>
      <c r="P21" s="15"/>
      <c r="Q21" s="15"/>
    </row>
    <row r="22" spans="1:17" s="11" customFormat="1">
      <c r="A22" s="19">
        <v>15</v>
      </c>
      <c r="B22" s="15"/>
      <c r="C22" s="15"/>
      <c r="D22" s="15"/>
      <c r="E22" s="15"/>
      <c r="F22" s="15"/>
      <c r="G22" s="16"/>
      <c r="H22" s="18"/>
      <c r="I22" s="18"/>
      <c r="J22" s="15"/>
      <c r="K22" s="15"/>
      <c r="L22" s="15"/>
      <c r="M22" s="15"/>
      <c r="N22" s="15"/>
      <c r="O22" s="15"/>
      <c r="P22" s="15"/>
      <c r="Q22" s="15"/>
    </row>
    <row r="23" spans="1:17" s="11" customFormat="1">
      <c r="A23" s="11">
        <v>16</v>
      </c>
      <c r="B23" s="15"/>
      <c r="C23" s="15"/>
      <c r="D23" s="15"/>
      <c r="E23" s="15"/>
      <c r="F23" s="15"/>
      <c r="G23" s="16"/>
      <c r="H23" s="18"/>
      <c r="I23" s="18"/>
      <c r="J23" s="15"/>
      <c r="K23" s="15"/>
      <c r="L23" s="15"/>
      <c r="M23" s="15"/>
      <c r="N23" s="15"/>
      <c r="O23" s="15"/>
      <c r="P23" s="15"/>
      <c r="Q23" s="15"/>
    </row>
    <row r="24" spans="1:17" s="11" customFormat="1">
      <c r="A24" s="19">
        <v>17</v>
      </c>
      <c r="B24" s="15"/>
      <c r="C24" s="15"/>
      <c r="D24" s="15"/>
      <c r="E24" s="15"/>
      <c r="F24" s="15"/>
      <c r="G24" s="16"/>
      <c r="H24" s="18"/>
      <c r="I24" s="18"/>
      <c r="J24" s="15"/>
      <c r="K24" s="15"/>
      <c r="L24" s="15"/>
      <c r="M24" s="15"/>
      <c r="N24" s="15"/>
      <c r="O24" s="15"/>
      <c r="P24" s="15"/>
      <c r="Q24" s="15"/>
    </row>
    <row r="25" spans="1:17" s="11" customFormat="1">
      <c r="A25" s="11">
        <v>18</v>
      </c>
      <c r="B25" s="15"/>
      <c r="C25" s="15"/>
      <c r="D25" s="15"/>
      <c r="E25" s="15"/>
      <c r="F25" s="15"/>
      <c r="G25" s="16"/>
      <c r="H25" s="18"/>
      <c r="I25" s="18"/>
      <c r="J25" s="15"/>
      <c r="K25" s="15"/>
      <c r="L25" s="15"/>
      <c r="M25" s="15"/>
      <c r="N25" s="15"/>
      <c r="O25" s="15"/>
      <c r="P25" s="15"/>
      <c r="Q25" s="15"/>
    </row>
    <row r="26" spans="1:17" s="11" customFormat="1">
      <c r="A26" s="19">
        <v>19</v>
      </c>
      <c r="B26" s="15"/>
      <c r="C26" s="15"/>
      <c r="D26" s="15"/>
      <c r="E26" s="15"/>
      <c r="F26" s="15"/>
      <c r="G26" s="16"/>
      <c r="H26" s="18"/>
      <c r="I26" s="18"/>
      <c r="J26" s="15"/>
      <c r="K26" s="15"/>
      <c r="L26" s="15"/>
      <c r="M26" s="15"/>
      <c r="N26" s="15"/>
      <c r="O26" s="15"/>
      <c r="P26" s="15"/>
      <c r="Q26" s="15"/>
    </row>
    <row r="27" spans="1:17" s="11" customFormat="1">
      <c r="A27" s="11">
        <v>20</v>
      </c>
      <c r="B27" s="15"/>
      <c r="C27" s="15"/>
      <c r="D27" s="15"/>
      <c r="E27" s="15"/>
      <c r="F27" s="15"/>
      <c r="G27" s="16"/>
      <c r="H27" s="18"/>
      <c r="I27" s="18"/>
      <c r="J27" s="15"/>
      <c r="K27" s="15"/>
      <c r="L27" s="15"/>
      <c r="M27" s="15"/>
      <c r="N27" s="15"/>
      <c r="O27" s="15"/>
      <c r="P27" s="15"/>
      <c r="Q27" s="15"/>
    </row>
    <row r="28" spans="1:17" s="11" customFormat="1">
      <c r="A28" s="19"/>
      <c r="B28" s="15"/>
      <c r="C28" s="15"/>
      <c r="D28" s="15"/>
      <c r="E28" s="15"/>
      <c r="F28" s="15"/>
      <c r="G28" s="15"/>
      <c r="H28" s="38"/>
      <c r="I28" s="18"/>
      <c r="J28" s="15"/>
      <c r="K28" s="15"/>
      <c r="L28" s="15"/>
      <c r="M28" s="15"/>
      <c r="N28" s="15"/>
      <c r="O28" s="15"/>
      <c r="P28" s="15"/>
      <c r="Q28" s="15"/>
    </row>
    <row r="29" spans="1:17" s="11" customFormat="1">
      <c r="B29" s="15"/>
      <c r="C29" s="15"/>
      <c r="D29" s="15"/>
      <c r="E29" s="15"/>
      <c r="F29" s="15"/>
      <c r="G29" s="15"/>
      <c r="H29" s="38"/>
      <c r="I29" s="38"/>
      <c r="J29" s="15"/>
      <c r="K29" s="15"/>
      <c r="L29" s="15"/>
      <c r="M29" s="15"/>
      <c r="N29" s="15"/>
      <c r="O29" s="15"/>
      <c r="P29" s="15"/>
      <c r="Q29" s="15"/>
    </row>
    <row r="30" spans="1:17" s="11" customFormat="1">
      <c r="A30" s="19"/>
      <c r="B30" s="15"/>
      <c r="C30" s="15"/>
      <c r="D30" s="15"/>
      <c r="E30" s="15"/>
      <c r="F30" s="15"/>
      <c r="G30" s="15"/>
      <c r="H30" s="38"/>
      <c r="I30" s="38"/>
      <c r="J30" s="15"/>
      <c r="K30" s="15"/>
      <c r="L30" s="15"/>
      <c r="M30" s="15"/>
      <c r="N30" s="15"/>
      <c r="O30" s="15"/>
      <c r="P30" s="15"/>
      <c r="Q30" s="15"/>
    </row>
    <row r="31" spans="1:17">
      <c r="B31" s="8"/>
      <c r="C31" s="8"/>
      <c r="D31" s="8"/>
      <c r="E31" s="8"/>
      <c r="F31" s="8"/>
      <c r="G31" s="8"/>
      <c r="H31" s="38"/>
      <c r="I31" s="38"/>
      <c r="J31" s="8"/>
      <c r="K31" s="8"/>
      <c r="L31" s="8"/>
      <c r="M31" s="8"/>
      <c r="N31" s="8"/>
      <c r="O31" s="8"/>
      <c r="P31" s="8"/>
      <c r="Q31" s="8"/>
    </row>
    <row r="32" spans="1:17">
      <c r="A32" s="5"/>
      <c r="B32" s="8"/>
      <c r="C32" s="8"/>
      <c r="D32" s="8"/>
      <c r="E32" s="8"/>
      <c r="F32" s="8"/>
      <c r="G32" s="8"/>
      <c r="H32" s="38"/>
      <c r="I32" s="38"/>
      <c r="J32" s="8"/>
      <c r="K32" s="8"/>
      <c r="L32" s="8"/>
      <c r="M32" s="8"/>
      <c r="N32" s="8"/>
      <c r="O32" s="8"/>
      <c r="P32" s="8"/>
      <c r="Q32" s="8"/>
    </row>
    <row r="33" spans="1:17">
      <c r="B33" s="8"/>
      <c r="C33" s="8"/>
      <c r="D33" s="8"/>
      <c r="E33" s="8"/>
      <c r="F33" s="8"/>
      <c r="G33" s="8"/>
      <c r="H33" s="38"/>
      <c r="I33" s="38"/>
      <c r="J33" s="8"/>
      <c r="K33" s="8"/>
      <c r="L33" s="8"/>
      <c r="M33" s="8"/>
      <c r="N33" s="8"/>
      <c r="O33" s="8"/>
      <c r="P33" s="8"/>
      <c r="Q33" s="8"/>
    </row>
    <row r="34" spans="1:17">
      <c r="A34" s="5"/>
      <c r="B34" s="8"/>
      <c r="C34" s="8"/>
      <c r="D34" s="8"/>
      <c r="E34" s="8"/>
      <c r="F34" s="8"/>
      <c r="G34" s="8"/>
      <c r="H34" s="38"/>
      <c r="I34" s="38"/>
      <c r="J34" s="8"/>
      <c r="K34" s="8"/>
      <c r="L34" s="8"/>
      <c r="M34" s="8"/>
      <c r="N34" s="8"/>
      <c r="O34" s="8"/>
      <c r="P34" s="8"/>
      <c r="Q34" s="8"/>
    </row>
    <row r="35" spans="1:17">
      <c r="B35" s="8"/>
      <c r="C35" s="8"/>
      <c r="D35" s="8"/>
      <c r="E35" s="8"/>
      <c r="F35" s="8"/>
      <c r="G35" s="8"/>
      <c r="H35" s="38"/>
      <c r="I35" s="38"/>
      <c r="J35" s="8"/>
      <c r="K35" s="8"/>
      <c r="L35" s="8"/>
      <c r="M35" s="8"/>
      <c r="N35" s="8"/>
      <c r="O35" s="8"/>
      <c r="P35" s="8"/>
      <c r="Q35" s="8"/>
    </row>
    <row r="36" spans="1:17">
      <c r="A36" s="5"/>
      <c r="B36" s="8"/>
      <c r="C36" s="8"/>
      <c r="D36" s="8"/>
      <c r="E36" s="8"/>
      <c r="F36" s="8"/>
      <c r="G36" s="8"/>
      <c r="H36" s="38"/>
      <c r="I36" s="38"/>
      <c r="J36" s="8"/>
      <c r="K36" s="8"/>
      <c r="L36" s="8"/>
      <c r="M36" s="8"/>
      <c r="N36" s="8"/>
      <c r="O36" s="8"/>
      <c r="P36" s="8"/>
      <c r="Q36" s="8"/>
    </row>
    <row r="37" spans="1:17">
      <c r="B37" s="8"/>
      <c r="C37" s="8"/>
      <c r="D37" s="8"/>
      <c r="E37" s="8"/>
      <c r="F37" s="8"/>
      <c r="G37" s="8"/>
      <c r="H37" s="38"/>
      <c r="I37" s="38"/>
      <c r="J37" s="8"/>
      <c r="K37" s="8"/>
      <c r="L37" s="8"/>
      <c r="M37" s="8"/>
      <c r="N37" s="8"/>
      <c r="O37" s="8"/>
      <c r="P37" s="8"/>
      <c r="Q37" s="8"/>
    </row>
    <row r="38" spans="1:17">
      <c r="A38" s="5"/>
      <c r="B38" s="8"/>
      <c r="C38" s="8"/>
      <c r="D38" s="8"/>
      <c r="E38" s="8"/>
      <c r="F38" s="8"/>
      <c r="G38" s="8"/>
      <c r="H38" s="38"/>
      <c r="I38" s="38"/>
      <c r="J38" s="8"/>
      <c r="K38" s="8"/>
      <c r="L38" s="8"/>
      <c r="M38" s="8"/>
      <c r="N38" s="8"/>
      <c r="O38" s="8"/>
      <c r="P38" s="8"/>
      <c r="Q38" s="8"/>
    </row>
    <row r="39" spans="1:17">
      <c r="B39" s="8"/>
      <c r="C39" s="8"/>
      <c r="D39" s="8"/>
      <c r="E39" s="8"/>
      <c r="F39" s="8"/>
      <c r="G39" s="8"/>
      <c r="H39" s="38"/>
      <c r="I39" s="38"/>
      <c r="J39" s="8"/>
      <c r="K39" s="8"/>
      <c r="L39" s="8"/>
      <c r="M39" s="8"/>
      <c r="N39" s="8"/>
      <c r="O39" s="8"/>
      <c r="P39" s="8"/>
      <c r="Q39" s="8"/>
    </row>
    <row r="40" spans="1:17">
      <c r="A40" s="5"/>
      <c r="B40" s="8"/>
      <c r="C40" s="8"/>
      <c r="D40" s="8"/>
      <c r="E40" s="8"/>
      <c r="F40" s="8"/>
      <c r="G40" s="8"/>
      <c r="H40" s="38"/>
      <c r="I40" s="38"/>
      <c r="J40" s="8"/>
      <c r="K40" s="8"/>
      <c r="L40" s="8"/>
      <c r="M40" s="8"/>
      <c r="N40" s="8"/>
      <c r="O40" s="8"/>
      <c r="P40" s="8"/>
      <c r="Q40" s="8"/>
    </row>
    <row r="41" spans="1:17">
      <c r="B41" s="8"/>
      <c r="C41" s="8"/>
      <c r="D41" s="8"/>
      <c r="E41" s="8"/>
      <c r="F41" s="8"/>
      <c r="G41" s="8"/>
      <c r="H41" s="38"/>
      <c r="I41" s="38"/>
      <c r="J41" s="8"/>
      <c r="K41" s="8"/>
      <c r="L41" s="8"/>
      <c r="M41" s="8"/>
      <c r="N41" s="8"/>
      <c r="O41" s="8"/>
      <c r="P41" s="8"/>
      <c r="Q41" s="8"/>
    </row>
    <row r="42" spans="1:17">
      <c r="A42" s="5"/>
      <c r="B42" s="8"/>
      <c r="C42" s="8"/>
      <c r="D42" s="8"/>
      <c r="E42" s="8"/>
      <c r="F42" s="8"/>
      <c r="G42" s="8"/>
      <c r="H42" s="38"/>
      <c r="I42" s="38"/>
      <c r="J42" s="8"/>
      <c r="K42" s="8"/>
      <c r="L42" s="8"/>
      <c r="M42" s="8"/>
      <c r="N42" s="8"/>
      <c r="O42" s="8"/>
      <c r="P42" s="8"/>
      <c r="Q42" s="8"/>
    </row>
    <row r="43" spans="1:17">
      <c r="B43" s="8"/>
      <c r="C43" s="8"/>
      <c r="D43" s="8"/>
      <c r="E43" s="8"/>
      <c r="F43" s="8"/>
      <c r="G43" s="8"/>
      <c r="H43" s="38"/>
      <c r="I43" s="38"/>
      <c r="J43" s="8"/>
      <c r="K43" s="8"/>
      <c r="L43" s="8"/>
      <c r="M43" s="8"/>
      <c r="N43" s="8"/>
      <c r="O43" s="8"/>
      <c r="P43" s="8"/>
      <c r="Q43" s="8"/>
    </row>
    <row r="44" spans="1:17">
      <c r="A44" s="5"/>
      <c r="B44" s="8"/>
      <c r="C44" s="8"/>
      <c r="D44" s="8"/>
      <c r="E44" s="8"/>
      <c r="F44" s="8"/>
      <c r="G44" s="8"/>
      <c r="H44" s="38"/>
      <c r="I44" s="38"/>
      <c r="J44" s="8"/>
      <c r="K44" s="8"/>
      <c r="L44" s="8"/>
      <c r="M44" s="8"/>
      <c r="N44" s="8"/>
      <c r="O44" s="8"/>
      <c r="P44" s="8"/>
      <c r="Q44" s="8"/>
    </row>
    <row r="45" spans="1:17">
      <c r="B45" s="8"/>
      <c r="C45" s="8"/>
      <c r="D45" s="8"/>
      <c r="E45" s="8"/>
      <c r="F45" s="8"/>
      <c r="G45" s="8"/>
      <c r="H45" s="38"/>
      <c r="I45" s="38"/>
      <c r="J45" s="8"/>
      <c r="K45" s="8"/>
      <c r="L45" s="8"/>
      <c r="M45" s="8"/>
      <c r="N45" s="8"/>
      <c r="O45" s="8"/>
      <c r="P45" s="8"/>
      <c r="Q45" s="8"/>
    </row>
    <row r="46" spans="1:17">
      <c r="A46" s="5"/>
      <c r="B46" s="8"/>
      <c r="C46" s="8"/>
      <c r="D46" s="8"/>
      <c r="E46" s="8"/>
      <c r="F46" s="8"/>
      <c r="G46" s="8"/>
      <c r="H46" s="38"/>
      <c r="I46" s="38"/>
      <c r="J46" s="8"/>
      <c r="K46" s="8"/>
      <c r="L46" s="8"/>
      <c r="M46" s="8"/>
      <c r="N46" s="8"/>
      <c r="O46" s="8"/>
      <c r="P46" s="8"/>
      <c r="Q46" s="8"/>
    </row>
    <row r="47" spans="1:17">
      <c r="B47" s="8"/>
      <c r="C47" s="8"/>
      <c r="D47" s="8"/>
      <c r="E47" s="8"/>
      <c r="F47" s="8"/>
      <c r="G47" s="8"/>
      <c r="H47" s="38"/>
      <c r="I47" s="38"/>
      <c r="J47" s="8"/>
      <c r="K47" s="8"/>
      <c r="L47" s="8"/>
      <c r="M47" s="8"/>
      <c r="N47" s="8"/>
      <c r="O47" s="8"/>
      <c r="P47" s="8"/>
      <c r="Q47" s="8"/>
    </row>
    <row r="48" spans="1:17">
      <c r="A48" s="5"/>
      <c r="B48" s="8"/>
      <c r="C48" s="8"/>
      <c r="D48" s="8"/>
      <c r="E48" s="8"/>
      <c r="F48" s="8"/>
      <c r="G48" s="8"/>
      <c r="H48" s="38"/>
      <c r="I48" s="38"/>
      <c r="J48" s="8"/>
      <c r="K48" s="8"/>
      <c r="L48" s="8"/>
      <c r="M48" s="8"/>
      <c r="N48" s="8"/>
      <c r="O48" s="8"/>
      <c r="P48" s="8"/>
      <c r="Q48" s="8"/>
    </row>
    <row r="49" spans="1:17">
      <c r="B49" s="8"/>
      <c r="C49" s="8"/>
      <c r="D49" s="8"/>
      <c r="E49" s="8"/>
      <c r="F49" s="8"/>
      <c r="G49" s="8"/>
      <c r="H49" s="38"/>
      <c r="I49" s="38"/>
      <c r="J49" s="8"/>
      <c r="K49" s="8"/>
      <c r="L49" s="8"/>
      <c r="M49" s="8"/>
      <c r="N49" s="8"/>
      <c r="O49" s="8"/>
      <c r="P49" s="8"/>
      <c r="Q49" s="8"/>
    </row>
    <row r="50" spans="1:17">
      <c r="A50" s="5"/>
      <c r="B50" s="8"/>
      <c r="C50" s="8"/>
      <c r="D50" s="8"/>
      <c r="E50" s="8"/>
      <c r="F50" s="8"/>
      <c r="G50" s="8"/>
      <c r="H50" s="38"/>
      <c r="I50" s="38"/>
      <c r="J50" s="8"/>
      <c r="K50" s="8"/>
      <c r="L50" s="8"/>
      <c r="M50" s="8"/>
      <c r="N50" s="8"/>
      <c r="O50" s="8"/>
      <c r="P50" s="8"/>
      <c r="Q50" s="8"/>
    </row>
    <row r="51" spans="1:17">
      <c r="B51" s="8"/>
      <c r="C51" s="8"/>
      <c r="D51" s="8"/>
      <c r="E51" s="8"/>
      <c r="F51" s="8"/>
      <c r="G51" s="8"/>
      <c r="H51" s="38"/>
      <c r="I51" s="38"/>
      <c r="J51" s="8"/>
      <c r="K51" s="8"/>
      <c r="L51" s="8"/>
      <c r="M51" s="8"/>
      <c r="N51" s="8"/>
      <c r="O51" s="8"/>
      <c r="P51" s="8"/>
      <c r="Q51" s="8"/>
    </row>
    <row r="52" spans="1:17">
      <c r="A52" s="5"/>
      <c r="B52" s="8"/>
      <c r="C52" s="8"/>
      <c r="D52" s="8"/>
      <c r="E52" s="8"/>
      <c r="F52" s="8"/>
      <c r="G52" s="8"/>
      <c r="H52" s="38"/>
      <c r="I52" s="38"/>
      <c r="J52" s="8"/>
      <c r="K52" s="8"/>
      <c r="L52" s="8"/>
      <c r="M52" s="8"/>
      <c r="N52" s="8"/>
      <c r="O52" s="8"/>
      <c r="P52" s="8"/>
      <c r="Q52" s="8"/>
    </row>
    <row r="53" spans="1:17">
      <c r="B53" s="8"/>
      <c r="C53" s="8"/>
      <c r="D53" s="8"/>
      <c r="E53" s="8"/>
      <c r="F53" s="8"/>
      <c r="G53" s="8"/>
      <c r="H53" s="38"/>
      <c r="I53" s="38"/>
      <c r="J53" s="8"/>
      <c r="K53" s="8"/>
      <c r="L53" s="8"/>
      <c r="M53" s="8"/>
      <c r="N53" s="8"/>
      <c r="O53" s="8"/>
      <c r="P53" s="8"/>
      <c r="Q53" s="8"/>
    </row>
    <row r="54" spans="1:17">
      <c r="A54" s="5"/>
      <c r="B54" s="8"/>
      <c r="C54" s="8"/>
      <c r="D54" s="8"/>
      <c r="E54" s="8"/>
      <c r="F54" s="8"/>
      <c r="G54" s="8"/>
      <c r="H54" s="38"/>
      <c r="I54" s="38"/>
      <c r="J54" s="8"/>
      <c r="K54" s="8"/>
      <c r="L54" s="8"/>
      <c r="M54" s="8"/>
      <c r="N54" s="8"/>
      <c r="O54" s="8"/>
      <c r="P54" s="8"/>
      <c r="Q54" s="8"/>
    </row>
    <row r="55" spans="1:17">
      <c r="B55" s="8"/>
      <c r="C55" s="8"/>
      <c r="D55" s="8"/>
      <c r="E55" s="8"/>
      <c r="F55" s="8"/>
      <c r="G55" s="8"/>
      <c r="H55" s="38"/>
      <c r="I55" s="38"/>
      <c r="J55" s="8"/>
      <c r="K55" s="8"/>
      <c r="L55" s="8"/>
      <c r="M55" s="8"/>
      <c r="N55" s="8"/>
      <c r="O55" s="8"/>
      <c r="P55" s="8"/>
      <c r="Q55" s="8"/>
    </row>
    <row r="56" spans="1:17">
      <c r="A56" s="5"/>
      <c r="B56" s="8"/>
      <c r="C56" s="8"/>
      <c r="D56" s="8"/>
      <c r="E56" s="8"/>
      <c r="F56" s="8"/>
      <c r="G56" s="8"/>
      <c r="H56" s="38"/>
      <c r="I56" s="38"/>
      <c r="J56" s="8"/>
      <c r="K56" s="8"/>
      <c r="L56" s="8"/>
      <c r="M56" s="8"/>
      <c r="N56" s="8"/>
      <c r="O56" s="8"/>
      <c r="P56" s="8"/>
      <c r="Q56" s="8"/>
    </row>
    <row r="57" spans="1:17">
      <c r="B57" s="8"/>
      <c r="C57" s="8"/>
      <c r="D57" s="8"/>
      <c r="E57" s="8"/>
      <c r="F57" s="8"/>
      <c r="G57" s="8"/>
      <c r="H57" s="38"/>
      <c r="I57" s="38"/>
      <c r="J57" s="8"/>
      <c r="K57" s="8"/>
      <c r="L57" s="8"/>
      <c r="M57" s="8"/>
      <c r="N57" s="8"/>
      <c r="O57" s="8"/>
      <c r="P57" s="8"/>
      <c r="Q57" s="8"/>
    </row>
    <row r="58" spans="1:17">
      <c r="A58" s="5"/>
      <c r="B58" s="8"/>
      <c r="C58" s="8"/>
      <c r="D58" s="8"/>
      <c r="E58" s="8"/>
      <c r="F58" s="8"/>
      <c r="G58" s="8"/>
      <c r="H58" s="38"/>
      <c r="I58" s="38"/>
      <c r="J58" s="8"/>
      <c r="K58" s="8"/>
      <c r="L58" s="8"/>
      <c r="M58" s="8"/>
      <c r="N58" s="8"/>
      <c r="O58" s="8"/>
      <c r="P58" s="8"/>
      <c r="Q58" s="8"/>
    </row>
    <row r="59" spans="1:17">
      <c r="B59" s="8"/>
      <c r="C59" s="8"/>
      <c r="D59" s="8"/>
      <c r="E59" s="8"/>
      <c r="F59" s="8"/>
      <c r="G59" s="8"/>
      <c r="H59" s="38"/>
      <c r="I59" s="38"/>
      <c r="J59" s="8"/>
      <c r="K59" s="8"/>
      <c r="L59" s="8"/>
      <c r="M59" s="8"/>
      <c r="N59" s="8"/>
      <c r="O59" s="8"/>
      <c r="P59" s="8"/>
      <c r="Q59" s="8"/>
    </row>
    <row r="60" spans="1:17">
      <c r="A60" s="5"/>
      <c r="B60" s="8"/>
      <c r="C60" s="8"/>
      <c r="D60" s="8"/>
      <c r="E60" s="8"/>
      <c r="F60" s="8"/>
      <c r="G60" s="8"/>
      <c r="H60" s="38"/>
      <c r="I60" s="38"/>
      <c r="J60" s="8"/>
      <c r="K60" s="8"/>
      <c r="L60" s="8"/>
      <c r="M60" s="8"/>
      <c r="N60" s="8"/>
      <c r="O60" s="8"/>
      <c r="P60" s="8"/>
      <c r="Q60" s="8"/>
    </row>
    <row r="61" spans="1:17">
      <c r="B61" s="8"/>
      <c r="C61" s="8"/>
      <c r="D61" s="8"/>
      <c r="E61" s="8"/>
      <c r="F61" s="8"/>
      <c r="G61" s="8"/>
      <c r="H61" s="38"/>
      <c r="I61" s="38"/>
      <c r="J61" s="8"/>
      <c r="K61" s="8"/>
      <c r="L61" s="8"/>
      <c r="M61" s="8"/>
      <c r="N61" s="8"/>
      <c r="O61" s="8"/>
      <c r="P61" s="8"/>
      <c r="Q61" s="8"/>
    </row>
    <row r="62" spans="1:17">
      <c r="A62" s="5"/>
      <c r="B62" s="8"/>
      <c r="C62" s="8"/>
      <c r="D62" s="8"/>
      <c r="E62" s="8"/>
      <c r="F62" s="8"/>
      <c r="G62" s="8"/>
      <c r="H62" s="38"/>
      <c r="I62" s="38"/>
      <c r="J62" s="8"/>
      <c r="K62" s="8"/>
      <c r="L62" s="8"/>
      <c r="M62" s="8"/>
      <c r="N62" s="8"/>
      <c r="O62" s="8"/>
      <c r="P62" s="8"/>
      <c r="Q62" s="8"/>
    </row>
    <row r="63" spans="1:17">
      <c r="B63" s="8"/>
      <c r="C63" s="8"/>
      <c r="D63" s="8"/>
      <c r="E63" s="8"/>
      <c r="F63" s="8"/>
      <c r="G63" s="8"/>
      <c r="H63" s="38"/>
      <c r="I63" s="38"/>
      <c r="J63" s="8"/>
      <c r="K63" s="8"/>
      <c r="L63" s="8"/>
      <c r="M63" s="8"/>
      <c r="N63" s="8"/>
      <c r="O63" s="8"/>
      <c r="P63" s="8"/>
      <c r="Q63" s="8"/>
    </row>
    <row r="64" spans="1:17">
      <c r="A64" s="5"/>
      <c r="B64" s="8"/>
      <c r="C64" s="8"/>
      <c r="D64" s="8"/>
      <c r="E64" s="8"/>
      <c r="F64" s="8"/>
      <c r="G64" s="8"/>
      <c r="H64" s="38"/>
      <c r="I64" s="38"/>
      <c r="J64" s="8"/>
      <c r="K64" s="8"/>
      <c r="L64" s="8"/>
      <c r="M64" s="8"/>
      <c r="N64" s="8"/>
      <c r="O64" s="8"/>
      <c r="P64" s="8"/>
      <c r="Q64" s="8"/>
    </row>
    <row r="65" spans="1:17">
      <c r="B65" s="8"/>
      <c r="C65" s="8"/>
      <c r="D65" s="8"/>
      <c r="E65" s="8"/>
      <c r="F65" s="8"/>
      <c r="G65" s="8"/>
      <c r="H65" s="38"/>
      <c r="I65" s="38"/>
      <c r="J65" s="8"/>
      <c r="K65" s="8"/>
      <c r="L65" s="8"/>
      <c r="M65" s="8"/>
      <c r="N65" s="8"/>
      <c r="O65" s="8"/>
      <c r="P65" s="8"/>
      <c r="Q65" s="8"/>
    </row>
    <row r="66" spans="1:17">
      <c r="A66" s="5"/>
      <c r="B66" s="8"/>
      <c r="C66" s="8"/>
      <c r="D66" s="8"/>
      <c r="E66" s="8"/>
      <c r="F66" s="8"/>
      <c r="G66" s="8"/>
      <c r="H66" s="38"/>
      <c r="I66" s="38"/>
      <c r="J66" s="8"/>
      <c r="K66" s="8"/>
      <c r="L66" s="8"/>
      <c r="M66" s="8"/>
      <c r="N66" s="8"/>
      <c r="O66" s="8"/>
      <c r="P66" s="8"/>
      <c r="Q66" s="8"/>
    </row>
    <row r="67" spans="1:17">
      <c r="B67" s="8"/>
      <c r="C67" s="8"/>
      <c r="D67" s="8"/>
      <c r="E67" s="8"/>
      <c r="F67" s="8"/>
      <c r="G67" s="8"/>
      <c r="H67" s="38"/>
      <c r="I67" s="38"/>
      <c r="J67" s="8"/>
      <c r="K67" s="8"/>
      <c r="L67" s="8"/>
      <c r="M67" s="8"/>
      <c r="N67" s="8"/>
      <c r="O67" s="8"/>
      <c r="P67" s="8"/>
      <c r="Q67" s="8"/>
    </row>
    <row r="68" spans="1:17">
      <c r="A68" s="5"/>
      <c r="B68" s="8"/>
      <c r="C68" s="8"/>
      <c r="D68" s="8"/>
      <c r="E68" s="8"/>
      <c r="F68" s="8"/>
      <c r="G68" s="8"/>
      <c r="H68" s="38"/>
      <c r="I68" s="38"/>
      <c r="J68" s="8"/>
      <c r="K68" s="8"/>
      <c r="L68" s="8"/>
      <c r="M68" s="8"/>
      <c r="N68" s="8"/>
      <c r="O68" s="8"/>
      <c r="P68" s="8"/>
      <c r="Q68" s="8"/>
    </row>
    <row r="69" spans="1:17">
      <c r="B69" s="8"/>
      <c r="C69" s="8"/>
      <c r="D69" s="8"/>
      <c r="E69" s="8"/>
      <c r="F69" s="8"/>
      <c r="G69" s="8"/>
      <c r="H69" s="38"/>
      <c r="I69" s="38"/>
      <c r="J69" s="8"/>
      <c r="K69" s="8"/>
      <c r="L69" s="8"/>
      <c r="M69" s="8"/>
      <c r="N69" s="8"/>
      <c r="O69" s="8"/>
      <c r="P69" s="8"/>
      <c r="Q69" s="8"/>
    </row>
    <row r="70" spans="1:17">
      <c r="A70" s="5"/>
      <c r="B70" s="8"/>
      <c r="C70" s="8"/>
      <c r="D70" s="8"/>
      <c r="E70" s="8"/>
      <c r="F70" s="8"/>
      <c r="G70" s="8"/>
      <c r="H70" s="38"/>
      <c r="I70" s="38"/>
      <c r="J70" s="8"/>
      <c r="K70" s="8"/>
      <c r="L70" s="8"/>
      <c r="M70" s="8"/>
      <c r="N70" s="8"/>
      <c r="O70" s="8"/>
      <c r="P70" s="8"/>
      <c r="Q70" s="8"/>
    </row>
    <row r="71" spans="1:17">
      <c r="B71" s="8"/>
      <c r="C71" s="8"/>
      <c r="D71" s="8"/>
      <c r="E71" s="8"/>
      <c r="F71" s="8"/>
      <c r="G71" s="8"/>
      <c r="H71" s="38"/>
      <c r="I71" s="38"/>
      <c r="J71" s="8"/>
      <c r="K71" s="8"/>
      <c r="L71" s="8"/>
      <c r="M71" s="8"/>
      <c r="N71" s="8"/>
      <c r="O71" s="8"/>
      <c r="P71" s="8"/>
      <c r="Q71" s="8"/>
    </row>
    <row r="72" spans="1:17">
      <c r="A72" s="5"/>
      <c r="B72" s="8"/>
      <c r="C72" s="8"/>
      <c r="D72" s="8"/>
      <c r="E72" s="8"/>
      <c r="F72" s="8"/>
      <c r="G72" s="8"/>
      <c r="H72" s="38"/>
      <c r="I72" s="38"/>
      <c r="J72" s="8"/>
      <c r="K72" s="8"/>
      <c r="L72" s="8"/>
      <c r="M72" s="8"/>
      <c r="N72" s="8"/>
      <c r="O72" s="8"/>
      <c r="P72" s="8"/>
      <c r="Q72" s="8"/>
    </row>
    <row r="73" spans="1:17">
      <c r="B73" s="8"/>
      <c r="C73" s="8"/>
      <c r="D73" s="8"/>
      <c r="E73" s="8"/>
      <c r="F73" s="8"/>
      <c r="G73" s="8"/>
      <c r="H73" s="38"/>
      <c r="I73" s="38"/>
      <c r="J73" s="8"/>
      <c r="K73" s="8"/>
      <c r="L73" s="8"/>
      <c r="M73" s="8"/>
      <c r="N73" s="8"/>
      <c r="O73" s="8"/>
      <c r="P73" s="8"/>
      <c r="Q73" s="8"/>
    </row>
    <row r="74" spans="1:17">
      <c r="A74" s="5"/>
      <c r="B74" s="8"/>
      <c r="C74" s="8"/>
      <c r="D74" s="8"/>
      <c r="E74" s="8"/>
      <c r="F74" s="8"/>
      <c r="G74" s="8"/>
      <c r="H74" s="38"/>
      <c r="I74" s="38"/>
      <c r="J74" s="8"/>
      <c r="K74" s="8"/>
      <c r="L74" s="8"/>
      <c r="M74" s="8"/>
      <c r="N74" s="8"/>
      <c r="O74" s="8"/>
      <c r="P74" s="8"/>
      <c r="Q74" s="8"/>
    </row>
    <row r="75" spans="1:17">
      <c r="B75" s="8"/>
      <c r="C75" s="8"/>
      <c r="D75" s="8"/>
      <c r="E75" s="8"/>
      <c r="F75" s="8"/>
      <c r="G75" s="8"/>
      <c r="H75" s="38"/>
      <c r="I75" s="38"/>
      <c r="J75" s="8"/>
      <c r="K75" s="8"/>
      <c r="L75" s="8"/>
      <c r="M75" s="8"/>
      <c r="N75" s="8"/>
      <c r="O75" s="8"/>
      <c r="P75" s="8"/>
      <c r="Q75" s="8"/>
    </row>
    <row r="76" spans="1:17">
      <c r="A76" s="5"/>
      <c r="B76" s="8"/>
      <c r="C76" s="8"/>
      <c r="D76" s="8"/>
      <c r="E76" s="8"/>
      <c r="F76" s="8"/>
      <c r="G76" s="8"/>
      <c r="H76" s="38"/>
      <c r="I76" s="38"/>
      <c r="J76" s="8"/>
      <c r="K76" s="8"/>
      <c r="L76" s="8"/>
      <c r="M76" s="8"/>
      <c r="N76" s="8"/>
      <c r="O76" s="8"/>
      <c r="P76" s="8"/>
      <c r="Q76" s="8"/>
    </row>
    <row r="77" spans="1:17">
      <c r="B77" s="8"/>
      <c r="C77" s="8"/>
      <c r="D77" s="8"/>
      <c r="E77" s="8"/>
      <c r="F77" s="8"/>
      <c r="G77" s="8"/>
      <c r="H77" s="38"/>
      <c r="I77" s="38"/>
      <c r="J77" s="8"/>
      <c r="K77" s="8"/>
      <c r="L77" s="8"/>
      <c r="M77" s="8"/>
      <c r="N77" s="8"/>
      <c r="O77" s="8"/>
      <c r="P77" s="8"/>
      <c r="Q77" s="8"/>
    </row>
    <row r="78" spans="1:17">
      <c r="A78" s="5"/>
      <c r="B78" s="8"/>
      <c r="C78" s="8"/>
      <c r="D78" s="8"/>
      <c r="E78" s="8"/>
      <c r="F78" s="8"/>
      <c r="G78" s="8"/>
      <c r="H78" s="38"/>
      <c r="I78" s="38"/>
      <c r="J78" s="8"/>
      <c r="K78" s="8"/>
      <c r="L78" s="8"/>
      <c r="M78" s="8"/>
      <c r="N78" s="8"/>
      <c r="O78" s="8"/>
      <c r="P78" s="8"/>
      <c r="Q78" s="8"/>
    </row>
    <row r="79" spans="1:17">
      <c r="B79" s="8"/>
      <c r="C79" s="8"/>
      <c r="D79" s="8"/>
      <c r="E79" s="8"/>
      <c r="F79" s="8"/>
      <c r="G79" s="8"/>
      <c r="H79" s="38"/>
      <c r="I79" s="38"/>
      <c r="J79" s="8"/>
      <c r="K79" s="8"/>
      <c r="L79" s="8"/>
      <c r="M79" s="8"/>
      <c r="N79" s="8"/>
      <c r="O79" s="8"/>
      <c r="P79" s="8"/>
      <c r="Q79" s="8"/>
    </row>
    <row r="80" spans="1:17">
      <c r="A80" s="5"/>
      <c r="B80" s="8"/>
      <c r="C80" s="8"/>
      <c r="D80" s="8"/>
      <c r="E80" s="8"/>
      <c r="F80" s="8"/>
      <c r="G80" s="8"/>
      <c r="H80" s="38"/>
      <c r="I80" s="38"/>
      <c r="J80" s="8"/>
      <c r="K80" s="8"/>
      <c r="L80" s="8"/>
      <c r="M80" s="8"/>
      <c r="N80" s="8"/>
      <c r="O80" s="8"/>
      <c r="P80" s="8"/>
      <c r="Q80" s="8"/>
    </row>
    <row r="81" spans="1:17">
      <c r="B81" s="8"/>
      <c r="C81" s="8"/>
      <c r="D81" s="8"/>
      <c r="E81" s="8"/>
      <c r="F81" s="8"/>
      <c r="G81" s="8"/>
      <c r="H81" s="38"/>
      <c r="I81" s="38"/>
      <c r="J81" s="8"/>
      <c r="K81" s="8"/>
      <c r="L81" s="8"/>
      <c r="M81" s="8"/>
      <c r="N81" s="8"/>
      <c r="O81" s="8"/>
      <c r="P81" s="8"/>
      <c r="Q81" s="8"/>
    </row>
    <row r="82" spans="1:17">
      <c r="A82" s="5"/>
      <c r="B82" s="8"/>
      <c r="C82" s="8"/>
      <c r="D82" s="8"/>
      <c r="E82" s="8"/>
      <c r="F82" s="8"/>
      <c r="G82" s="8"/>
      <c r="H82" s="38"/>
      <c r="I82" s="38"/>
      <c r="J82" s="8"/>
      <c r="K82" s="8"/>
      <c r="L82" s="8"/>
      <c r="M82" s="8"/>
      <c r="N82" s="8"/>
      <c r="O82" s="8"/>
      <c r="P82" s="8"/>
      <c r="Q82" s="8"/>
    </row>
    <row r="83" spans="1:17">
      <c r="B83" s="8"/>
      <c r="C83" s="8"/>
      <c r="D83" s="8"/>
      <c r="E83" s="8"/>
      <c r="F83" s="8"/>
      <c r="G83" s="8"/>
      <c r="H83" s="38"/>
      <c r="I83" s="38"/>
      <c r="J83" s="8"/>
      <c r="K83" s="8"/>
      <c r="L83" s="8"/>
      <c r="M83" s="8"/>
      <c r="N83" s="8"/>
      <c r="O83" s="8"/>
      <c r="P83" s="8"/>
      <c r="Q83" s="8"/>
    </row>
    <row r="84" spans="1:17">
      <c r="A84" s="5"/>
      <c r="B84" s="8"/>
      <c r="C84" s="8"/>
      <c r="D84" s="8"/>
      <c r="E84" s="8"/>
      <c r="F84" s="8"/>
      <c r="G84" s="8"/>
      <c r="H84" s="38"/>
      <c r="I84" s="38"/>
      <c r="J84" s="8"/>
      <c r="K84" s="8"/>
      <c r="L84" s="8"/>
      <c r="M84" s="8"/>
      <c r="N84" s="8"/>
      <c r="O84" s="8"/>
      <c r="P84" s="8"/>
      <c r="Q84" s="8"/>
    </row>
    <row r="85" spans="1:17">
      <c r="B85" s="8"/>
      <c r="C85" s="8"/>
      <c r="D85" s="8"/>
      <c r="E85" s="8"/>
      <c r="F85" s="8"/>
      <c r="G85" s="8"/>
      <c r="H85" s="38"/>
      <c r="I85" s="38"/>
      <c r="J85" s="8"/>
      <c r="K85" s="8"/>
      <c r="L85" s="8"/>
      <c r="M85" s="8"/>
      <c r="N85" s="8"/>
      <c r="O85" s="8"/>
      <c r="P85" s="8"/>
      <c r="Q85" s="8"/>
    </row>
    <row r="86" spans="1:17">
      <c r="A86" s="5"/>
      <c r="B86" s="8"/>
      <c r="C86" s="8"/>
      <c r="D86" s="8"/>
      <c r="E86" s="8"/>
      <c r="F86" s="8"/>
      <c r="G86" s="8"/>
      <c r="H86" s="38"/>
      <c r="I86" s="38"/>
      <c r="J86" s="8"/>
      <c r="K86" s="8"/>
      <c r="L86" s="8"/>
      <c r="M86" s="8"/>
      <c r="N86" s="8"/>
      <c r="O86" s="8"/>
      <c r="P86" s="8"/>
      <c r="Q86" s="8"/>
    </row>
    <row r="87" spans="1:17">
      <c r="B87" s="8"/>
      <c r="C87" s="8"/>
      <c r="D87" s="8"/>
      <c r="E87" s="8"/>
      <c r="F87" s="8"/>
      <c r="G87" s="8"/>
      <c r="H87" s="38"/>
      <c r="I87" s="38"/>
      <c r="J87" s="8"/>
      <c r="K87" s="8"/>
      <c r="L87" s="8"/>
      <c r="M87" s="8"/>
      <c r="N87" s="8"/>
      <c r="O87" s="8"/>
      <c r="P87" s="8"/>
      <c r="Q87" s="8"/>
    </row>
    <row r="88" spans="1:17">
      <c r="A88" s="5"/>
      <c r="B88" s="8"/>
      <c r="C88" s="8"/>
      <c r="D88" s="8"/>
      <c r="E88" s="8"/>
      <c r="F88" s="8"/>
      <c r="G88" s="8"/>
      <c r="H88" s="38"/>
      <c r="I88" s="38"/>
      <c r="J88" s="8"/>
      <c r="K88" s="8"/>
      <c r="L88" s="8"/>
      <c r="M88" s="8"/>
      <c r="N88" s="8"/>
      <c r="O88" s="8"/>
      <c r="P88" s="8"/>
      <c r="Q88" s="8"/>
    </row>
    <row r="89" spans="1:17">
      <c r="B89" s="8"/>
      <c r="C89" s="8"/>
      <c r="D89" s="8"/>
      <c r="E89" s="8"/>
      <c r="F89" s="8"/>
      <c r="G89" s="8"/>
      <c r="H89" s="38"/>
      <c r="I89" s="38"/>
      <c r="J89" s="8"/>
      <c r="K89" s="8"/>
      <c r="L89" s="8"/>
      <c r="M89" s="8"/>
      <c r="N89" s="8"/>
      <c r="O89" s="8"/>
      <c r="P89" s="8"/>
      <c r="Q89" s="8"/>
    </row>
    <row r="90" spans="1:17">
      <c r="A90" s="5"/>
      <c r="B90" s="8"/>
      <c r="C90" s="8"/>
      <c r="D90" s="8"/>
      <c r="E90" s="8"/>
      <c r="F90" s="8"/>
      <c r="G90" s="8"/>
      <c r="H90" s="38"/>
      <c r="I90" s="38"/>
      <c r="J90" s="8"/>
      <c r="K90" s="8"/>
      <c r="L90" s="8"/>
      <c r="M90" s="8"/>
      <c r="N90" s="8"/>
      <c r="O90" s="8"/>
      <c r="P90" s="8"/>
      <c r="Q90" s="8"/>
    </row>
    <row r="91" spans="1:17">
      <c r="B91" s="8"/>
      <c r="C91" s="8"/>
      <c r="D91" s="8"/>
      <c r="E91" s="8"/>
      <c r="F91" s="8"/>
      <c r="G91" s="8"/>
      <c r="H91" s="38"/>
      <c r="I91" s="38"/>
      <c r="J91" s="8"/>
      <c r="K91" s="8"/>
      <c r="L91" s="8"/>
      <c r="M91" s="8"/>
      <c r="N91" s="8"/>
      <c r="O91" s="8"/>
      <c r="P91" s="8"/>
      <c r="Q91" s="8"/>
    </row>
    <row r="92" spans="1:17">
      <c r="A92" s="5"/>
      <c r="B92" s="8"/>
      <c r="C92" s="8"/>
      <c r="D92" s="8"/>
      <c r="E92" s="8"/>
      <c r="F92" s="8"/>
      <c r="G92" s="8"/>
      <c r="H92" s="38"/>
      <c r="I92" s="38"/>
      <c r="J92" s="8"/>
      <c r="K92" s="8"/>
      <c r="L92" s="8"/>
      <c r="M92" s="8"/>
      <c r="N92" s="8"/>
      <c r="O92" s="8"/>
      <c r="P92" s="8"/>
      <c r="Q92" s="8"/>
    </row>
    <row r="93" spans="1:17">
      <c r="B93" s="8"/>
      <c r="C93" s="8"/>
      <c r="D93" s="8"/>
      <c r="E93" s="8"/>
      <c r="F93" s="8"/>
      <c r="G93" s="8"/>
      <c r="H93" s="38"/>
      <c r="I93" s="38"/>
      <c r="J93" s="8"/>
      <c r="K93" s="8"/>
      <c r="L93" s="8"/>
      <c r="M93" s="8"/>
      <c r="N93" s="8"/>
      <c r="O93" s="8"/>
      <c r="P93" s="8"/>
      <c r="Q93" s="8"/>
    </row>
    <row r="94" spans="1:17">
      <c r="A94" s="5"/>
      <c r="B94" s="8"/>
      <c r="C94" s="8"/>
      <c r="D94" s="8"/>
      <c r="E94" s="8"/>
      <c r="F94" s="8"/>
      <c r="G94" s="8"/>
      <c r="H94" s="38"/>
      <c r="I94" s="38"/>
      <c r="J94" s="8"/>
      <c r="K94" s="8"/>
      <c r="L94" s="8"/>
      <c r="M94" s="8"/>
      <c r="N94" s="8"/>
      <c r="O94" s="8"/>
      <c r="P94" s="8"/>
      <c r="Q94" s="8"/>
    </row>
    <row r="95" spans="1:17">
      <c r="B95" s="8"/>
      <c r="C95" s="8"/>
      <c r="D95" s="8"/>
      <c r="E95" s="8"/>
      <c r="F95" s="8"/>
      <c r="G95" s="8"/>
      <c r="H95" s="38"/>
      <c r="I95" s="38"/>
      <c r="J95" s="8"/>
      <c r="K95" s="8"/>
      <c r="L95" s="8"/>
      <c r="M95" s="8"/>
      <c r="N95" s="8"/>
      <c r="O95" s="8"/>
      <c r="P95" s="8"/>
      <c r="Q95" s="8"/>
    </row>
    <row r="96" spans="1:17">
      <c r="A96" s="5"/>
      <c r="B96" s="8"/>
      <c r="C96" s="8"/>
      <c r="D96" s="8"/>
      <c r="E96" s="8"/>
      <c r="F96" s="8"/>
      <c r="G96" s="8"/>
      <c r="H96" s="38"/>
      <c r="I96" s="38"/>
      <c r="J96" s="8"/>
      <c r="K96" s="8"/>
      <c r="L96" s="8"/>
      <c r="M96" s="8"/>
      <c r="N96" s="8"/>
      <c r="O96" s="8"/>
      <c r="P96" s="8"/>
      <c r="Q96" s="8"/>
    </row>
    <row r="97" spans="1:17">
      <c r="B97" s="8"/>
      <c r="C97" s="8"/>
      <c r="D97" s="8"/>
      <c r="E97" s="8"/>
      <c r="F97" s="8"/>
      <c r="G97" s="8"/>
      <c r="H97" s="38"/>
      <c r="I97" s="38"/>
      <c r="J97" s="8"/>
      <c r="K97" s="8"/>
      <c r="L97" s="8"/>
      <c r="M97" s="8"/>
      <c r="N97" s="8"/>
      <c r="O97" s="8"/>
      <c r="P97" s="8"/>
      <c r="Q97" s="8"/>
    </row>
    <row r="98" spans="1:17">
      <c r="A98" s="5"/>
      <c r="B98" s="8"/>
      <c r="C98" s="8"/>
      <c r="D98" s="8"/>
      <c r="E98" s="8"/>
      <c r="F98" s="8"/>
      <c r="G98" s="8"/>
      <c r="H98" s="38"/>
      <c r="I98" s="38"/>
      <c r="J98" s="8"/>
      <c r="K98" s="8"/>
      <c r="L98" s="8"/>
      <c r="M98" s="8"/>
      <c r="N98" s="8"/>
      <c r="O98" s="8"/>
      <c r="P98" s="8"/>
      <c r="Q98" s="8"/>
    </row>
    <row r="99" spans="1:17">
      <c r="B99" s="8"/>
      <c r="C99" s="8"/>
      <c r="D99" s="8"/>
      <c r="E99" s="8"/>
      <c r="F99" s="8"/>
      <c r="G99" s="8"/>
      <c r="H99" s="38"/>
      <c r="I99" s="38"/>
      <c r="J99" s="8"/>
      <c r="K99" s="8"/>
      <c r="L99" s="8"/>
      <c r="M99" s="8"/>
      <c r="N99" s="8"/>
      <c r="O99" s="8"/>
      <c r="P99" s="8"/>
      <c r="Q99" s="8"/>
    </row>
    <row r="100" spans="1:17">
      <c r="A100" s="5"/>
      <c r="B100" s="8"/>
      <c r="C100" s="8"/>
      <c r="D100" s="8"/>
      <c r="E100" s="8"/>
      <c r="F100" s="8"/>
      <c r="G100" s="8"/>
      <c r="H100" s="38"/>
      <c r="I100" s="38"/>
      <c r="J100" s="8"/>
      <c r="K100" s="8"/>
      <c r="L100" s="8"/>
      <c r="M100" s="8"/>
      <c r="N100" s="8"/>
      <c r="O100" s="8"/>
      <c r="P100" s="8"/>
      <c r="Q100" s="8"/>
    </row>
    <row r="101" spans="1:17">
      <c r="B101" s="8"/>
      <c r="C101" s="8"/>
      <c r="D101" s="8"/>
      <c r="E101" s="8"/>
      <c r="F101" s="8"/>
      <c r="G101" s="8"/>
      <c r="H101" s="38"/>
      <c r="I101" s="38"/>
      <c r="J101" s="8"/>
      <c r="K101" s="8"/>
      <c r="L101" s="8"/>
      <c r="M101" s="8"/>
      <c r="N101" s="8"/>
      <c r="O101" s="8"/>
      <c r="P101" s="8"/>
      <c r="Q101" s="8"/>
    </row>
    <row r="102" spans="1:17">
      <c r="A102" s="5"/>
      <c r="B102" s="8"/>
      <c r="C102" s="8"/>
      <c r="D102" s="8"/>
      <c r="E102" s="8"/>
      <c r="F102" s="8"/>
      <c r="G102" s="8"/>
      <c r="H102" s="38"/>
      <c r="I102" s="38"/>
      <c r="J102" s="8"/>
      <c r="K102" s="8"/>
      <c r="L102" s="8"/>
      <c r="M102" s="8"/>
      <c r="N102" s="8"/>
      <c r="O102" s="8"/>
      <c r="P102" s="8"/>
      <c r="Q102" s="8"/>
    </row>
    <row r="103" spans="1:17">
      <c r="B103" s="8"/>
      <c r="C103" s="8"/>
      <c r="D103" s="8"/>
      <c r="E103" s="8"/>
      <c r="F103" s="8"/>
      <c r="G103" s="8"/>
      <c r="H103" s="38"/>
      <c r="I103" s="38"/>
      <c r="J103" s="8"/>
      <c r="K103" s="8"/>
      <c r="L103" s="8"/>
      <c r="M103" s="8"/>
      <c r="N103" s="8"/>
      <c r="O103" s="8"/>
      <c r="P103" s="8"/>
      <c r="Q103" s="8"/>
    </row>
    <row r="104" spans="1:17">
      <c r="A104" s="5"/>
      <c r="B104" s="8"/>
      <c r="C104" s="8"/>
      <c r="D104" s="8"/>
      <c r="E104" s="8"/>
      <c r="F104" s="8"/>
      <c r="G104" s="8"/>
      <c r="H104" s="38"/>
      <c r="I104" s="38"/>
      <c r="J104" s="8"/>
      <c r="K104" s="8"/>
      <c r="L104" s="8"/>
      <c r="M104" s="8"/>
      <c r="N104" s="8"/>
      <c r="O104" s="8"/>
      <c r="P104" s="8"/>
      <c r="Q104" s="8"/>
    </row>
    <row r="105" spans="1:17">
      <c r="B105" s="8"/>
      <c r="C105" s="8"/>
      <c r="D105" s="8"/>
      <c r="E105" s="8"/>
      <c r="F105" s="8"/>
      <c r="G105" s="8"/>
      <c r="H105" s="38"/>
      <c r="I105" s="38"/>
      <c r="J105" s="8"/>
      <c r="K105" s="8"/>
      <c r="L105" s="8"/>
      <c r="M105" s="8"/>
      <c r="N105" s="8"/>
      <c r="O105" s="8"/>
      <c r="P105" s="8"/>
      <c r="Q105" s="8"/>
    </row>
    <row r="106" spans="1:17">
      <c r="A106" s="5"/>
      <c r="B106" s="8"/>
      <c r="C106" s="8"/>
      <c r="D106" s="8"/>
      <c r="E106" s="8"/>
      <c r="F106" s="8"/>
      <c r="G106" s="8"/>
      <c r="H106" s="38"/>
      <c r="I106" s="38"/>
      <c r="J106" s="8"/>
      <c r="K106" s="8"/>
      <c r="L106" s="8"/>
      <c r="M106" s="8"/>
      <c r="N106" s="8"/>
      <c r="O106" s="8"/>
      <c r="P106" s="8"/>
      <c r="Q106" s="8"/>
    </row>
    <row r="107" spans="1:17">
      <c r="B107" s="8"/>
      <c r="C107" s="8"/>
      <c r="D107" s="8"/>
      <c r="E107" s="8"/>
      <c r="F107" s="8"/>
      <c r="G107" s="8"/>
      <c r="H107" s="38"/>
      <c r="I107" s="38"/>
      <c r="J107" s="8"/>
      <c r="K107" s="8"/>
      <c r="L107" s="8"/>
      <c r="M107" s="8"/>
      <c r="N107" s="8"/>
      <c r="O107" s="8"/>
      <c r="P107" s="8"/>
      <c r="Q107" s="8"/>
    </row>
    <row r="108" spans="1:17">
      <c r="A108" s="5"/>
      <c r="B108" s="8"/>
      <c r="C108" s="8"/>
      <c r="D108" s="8"/>
      <c r="E108" s="8"/>
      <c r="F108" s="8"/>
      <c r="G108" s="8"/>
      <c r="H108" s="38"/>
      <c r="I108" s="38"/>
      <c r="J108" s="8"/>
      <c r="K108" s="8"/>
      <c r="L108" s="8"/>
      <c r="M108" s="8"/>
      <c r="N108" s="8"/>
      <c r="O108" s="8"/>
      <c r="P108" s="8"/>
      <c r="Q108" s="8"/>
    </row>
    <row r="109" spans="1:17">
      <c r="B109" s="8"/>
      <c r="C109" s="8"/>
      <c r="D109" s="8"/>
      <c r="E109" s="8"/>
      <c r="F109" s="8"/>
      <c r="G109" s="8"/>
      <c r="H109" s="38"/>
      <c r="I109" s="38"/>
      <c r="J109" s="8"/>
      <c r="K109" s="8"/>
      <c r="L109" s="8"/>
      <c r="M109" s="8"/>
      <c r="N109" s="8"/>
      <c r="O109" s="8"/>
      <c r="P109" s="8"/>
      <c r="Q109" s="8"/>
    </row>
    <row r="110" spans="1:17">
      <c r="A110" s="5"/>
      <c r="B110" s="8"/>
      <c r="C110" s="8"/>
      <c r="D110" s="8"/>
      <c r="E110" s="8"/>
      <c r="F110" s="8"/>
      <c r="G110" s="8"/>
      <c r="H110" s="38"/>
      <c r="I110" s="38"/>
      <c r="J110" s="8"/>
      <c r="K110" s="8"/>
      <c r="L110" s="8"/>
      <c r="M110" s="8"/>
      <c r="N110" s="8"/>
      <c r="O110" s="8"/>
      <c r="P110" s="8"/>
      <c r="Q110" s="8"/>
    </row>
    <row r="111" spans="1:17">
      <c r="B111" s="8"/>
      <c r="C111" s="8"/>
      <c r="D111" s="8"/>
      <c r="E111" s="8"/>
      <c r="F111" s="8"/>
      <c r="G111" s="8"/>
      <c r="H111" s="38"/>
      <c r="I111" s="38"/>
      <c r="J111" s="8"/>
      <c r="K111" s="8"/>
      <c r="L111" s="8"/>
      <c r="M111" s="8"/>
      <c r="N111" s="8"/>
      <c r="O111" s="8"/>
      <c r="P111" s="8"/>
      <c r="Q111" s="8"/>
    </row>
    <row r="112" spans="1:17">
      <c r="A112" s="5"/>
      <c r="B112" s="8"/>
      <c r="C112" s="8"/>
      <c r="D112" s="8"/>
      <c r="E112" s="8"/>
      <c r="F112" s="8"/>
      <c r="G112" s="8"/>
      <c r="H112" s="38"/>
      <c r="I112" s="38"/>
      <c r="J112" s="8"/>
      <c r="K112" s="8"/>
      <c r="L112" s="8"/>
      <c r="M112" s="8"/>
      <c r="N112" s="8"/>
      <c r="O112" s="8"/>
      <c r="P112" s="8"/>
      <c r="Q112" s="8"/>
    </row>
    <row r="113" spans="1:17">
      <c r="B113" s="8"/>
      <c r="C113" s="8"/>
      <c r="D113" s="8"/>
      <c r="E113" s="8"/>
      <c r="F113" s="8"/>
      <c r="G113" s="8"/>
      <c r="H113" s="38"/>
      <c r="I113" s="38"/>
      <c r="J113" s="8"/>
      <c r="K113" s="8"/>
      <c r="L113" s="8"/>
      <c r="M113" s="8"/>
      <c r="N113" s="8"/>
      <c r="O113" s="8"/>
      <c r="P113" s="8"/>
      <c r="Q113" s="8"/>
    </row>
    <row r="114" spans="1:17">
      <c r="A114" s="5"/>
      <c r="B114" s="8"/>
      <c r="C114" s="8"/>
      <c r="D114" s="8"/>
      <c r="E114" s="8"/>
      <c r="F114" s="8"/>
      <c r="G114" s="8"/>
      <c r="H114" s="38"/>
      <c r="I114" s="38"/>
      <c r="J114" s="8"/>
      <c r="K114" s="8"/>
      <c r="L114" s="8"/>
      <c r="M114" s="8"/>
      <c r="N114" s="8"/>
      <c r="O114" s="8"/>
      <c r="P114" s="8"/>
      <c r="Q114" s="8"/>
    </row>
    <row r="115" spans="1:17">
      <c r="B115" s="8"/>
      <c r="C115" s="8"/>
      <c r="D115" s="8"/>
      <c r="E115" s="8"/>
      <c r="F115" s="8"/>
      <c r="G115" s="8"/>
      <c r="H115" s="38"/>
      <c r="I115" s="38"/>
      <c r="J115" s="8"/>
      <c r="K115" s="8"/>
      <c r="L115" s="8"/>
      <c r="M115" s="8"/>
      <c r="N115" s="8"/>
      <c r="O115" s="8"/>
      <c r="P115" s="8"/>
      <c r="Q115" s="8"/>
    </row>
    <row r="116" spans="1:17">
      <c r="A116" s="5"/>
      <c r="B116" s="8"/>
      <c r="C116" s="8"/>
      <c r="D116" s="8"/>
      <c r="E116" s="8"/>
      <c r="F116" s="8"/>
      <c r="G116" s="8"/>
      <c r="H116" s="38"/>
      <c r="I116" s="38"/>
      <c r="J116" s="8"/>
      <c r="K116" s="8"/>
      <c r="L116" s="8"/>
      <c r="M116" s="8"/>
      <c r="N116" s="8"/>
      <c r="O116" s="8"/>
      <c r="P116" s="8"/>
      <c r="Q116" s="8"/>
    </row>
    <row r="117" spans="1:17">
      <c r="B117" s="8"/>
      <c r="C117" s="8"/>
      <c r="D117" s="8"/>
      <c r="E117" s="8"/>
      <c r="F117" s="8"/>
      <c r="G117" s="8"/>
      <c r="H117" s="38"/>
      <c r="I117" s="38"/>
      <c r="J117" s="8"/>
      <c r="K117" s="8"/>
      <c r="L117" s="8"/>
      <c r="M117" s="8"/>
      <c r="N117" s="8"/>
      <c r="O117" s="8"/>
      <c r="P117" s="8"/>
      <c r="Q117" s="8"/>
    </row>
    <row r="118" spans="1:17">
      <c r="A118" s="5"/>
      <c r="B118" s="8"/>
      <c r="C118" s="8"/>
      <c r="D118" s="8"/>
      <c r="E118" s="8"/>
      <c r="F118" s="8"/>
      <c r="G118" s="8"/>
      <c r="H118" s="38"/>
      <c r="I118" s="38"/>
      <c r="J118" s="8"/>
      <c r="K118" s="8"/>
      <c r="L118" s="8"/>
      <c r="M118" s="8"/>
      <c r="N118" s="8"/>
      <c r="O118" s="8"/>
      <c r="P118" s="8"/>
      <c r="Q118" s="8"/>
    </row>
    <row r="119" spans="1:17">
      <c r="B119" s="8"/>
      <c r="C119" s="8"/>
      <c r="D119" s="8"/>
      <c r="E119" s="8"/>
      <c r="F119" s="8"/>
      <c r="G119" s="8"/>
      <c r="H119" s="38"/>
      <c r="I119" s="38"/>
      <c r="J119" s="8"/>
      <c r="K119" s="8"/>
      <c r="L119" s="8"/>
      <c r="M119" s="8"/>
      <c r="N119" s="8"/>
      <c r="O119" s="8"/>
      <c r="P119" s="8"/>
      <c r="Q119" s="8"/>
    </row>
    <row r="120" spans="1:17">
      <c r="A120" s="5"/>
      <c r="B120" s="8"/>
      <c r="C120" s="8"/>
      <c r="D120" s="8"/>
      <c r="E120" s="8"/>
      <c r="F120" s="8"/>
      <c r="G120" s="8"/>
      <c r="H120" s="38"/>
      <c r="I120" s="38"/>
      <c r="J120" s="8"/>
      <c r="K120" s="8"/>
      <c r="L120" s="8"/>
      <c r="M120" s="8"/>
      <c r="N120" s="8"/>
      <c r="O120" s="8"/>
      <c r="P120" s="8"/>
      <c r="Q120" s="8"/>
    </row>
    <row r="121" spans="1:17">
      <c r="B121" s="8"/>
      <c r="C121" s="8"/>
      <c r="D121" s="8"/>
      <c r="E121" s="8"/>
      <c r="F121" s="8"/>
      <c r="G121" s="8"/>
      <c r="H121" s="38"/>
      <c r="I121" s="38"/>
      <c r="J121" s="8"/>
      <c r="K121" s="8"/>
      <c r="L121" s="8"/>
      <c r="M121" s="8"/>
      <c r="N121" s="8"/>
      <c r="O121" s="8"/>
      <c r="P121" s="8"/>
      <c r="Q121" s="8"/>
    </row>
    <row r="122" spans="1:17">
      <c r="A122" s="5"/>
      <c r="B122" s="8"/>
      <c r="C122" s="8"/>
      <c r="D122" s="8"/>
      <c r="E122" s="8"/>
      <c r="F122" s="8"/>
      <c r="G122" s="8"/>
      <c r="H122" s="38"/>
      <c r="I122" s="38"/>
      <c r="J122" s="8"/>
      <c r="K122" s="8"/>
      <c r="L122" s="8"/>
      <c r="M122" s="8"/>
      <c r="N122" s="8"/>
      <c r="O122" s="8"/>
      <c r="P122" s="8"/>
      <c r="Q122" s="8"/>
    </row>
    <row r="123" spans="1:17">
      <c r="B123" s="8"/>
      <c r="C123" s="8"/>
      <c r="D123" s="8"/>
      <c r="E123" s="8"/>
      <c r="F123" s="8"/>
      <c r="G123" s="8"/>
      <c r="H123" s="38"/>
      <c r="I123" s="38"/>
      <c r="J123" s="8"/>
      <c r="K123" s="8"/>
      <c r="L123" s="8"/>
      <c r="M123" s="8"/>
      <c r="N123" s="8"/>
      <c r="O123" s="8"/>
      <c r="P123" s="8"/>
      <c r="Q123" s="8"/>
    </row>
    <row r="124" spans="1:17">
      <c r="A124" s="5"/>
      <c r="B124" s="8"/>
      <c r="C124" s="8"/>
      <c r="D124" s="8"/>
      <c r="E124" s="8"/>
      <c r="F124" s="8"/>
      <c r="G124" s="8"/>
      <c r="H124" s="38"/>
      <c r="I124" s="38"/>
      <c r="J124" s="8"/>
      <c r="K124" s="8"/>
      <c r="L124" s="8"/>
      <c r="M124" s="8"/>
      <c r="N124" s="8"/>
      <c r="O124" s="8"/>
      <c r="P124" s="8"/>
      <c r="Q124" s="8"/>
    </row>
    <row r="125" spans="1:17">
      <c r="B125" s="8"/>
      <c r="C125" s="8"/>
      <c r="D125" s="8"/>
      <c r="E125" s="8"/>
      <c r="F125" s="8"/>
      <c r="G125" s="8"/>
      <c r="H125" s="38"/>
      <c r="I125" s="38"/>
      <c r="J125" s="8"/>
      <c r="K125" s="8"/>
      <c r="L125" s="8"/>
      <c r="M125" s="8"/>
      <c r="N125" s="8"/>
      <c r="O125" s="8"/>
      <c r="P125" s="8"/>
      <c r="Q125" s="8"/>
    </row>
    <row r="126" spans="1:17">
      <c r="A126" s="5"/>
      <c r="B126" s="8"/>
      <c r="C126" s="8"/>
      <c r="D126" s="8"/>
      <c r="E126" s="8"/>
      <c r="F126" s="8"/>
      <c r="G126" s="8"/>
      <c r="H126" s="38"/>
      <c r="I126" s="38"/>
      <c r="J126" s="8"/>
      <c r="K126" s="8"/>
      <c r="L126" s="8"/>
      <c r="M126" s="8"/>
      <c r="N126" s="8"/>
      <c r="O126" s="8"/>
      <c r="P126" s="8"/>
      <c r="Q126" s="8"/>
    </row>
    <row r="127" spans="1:17">
      <c r="B127" s="8"/>
      <c r="C127" s="8"/>
      <c r="D127" s="8"/>
      <c r="E127" s="8"/>
      <c r="F127" s="8"/>
      <c r="G127" s="8"/>
      <c r="H127" s="38"/>
      <c r="I127" s="38"/>
      <c r="J127" s="8"/>
      <c r="K127" s="8"/>
      <c r="L127" s="8"/>
      <c r="M127" s="8"/>
      <c r="N127" s="8"/>
      <c r="O127" s="8"/>
      <c r="P127" s="8"/>
      <c r="Q127" s="8"/>
    </row>
    <row r="128" spans="1:17">
      <c r="A128" s="5"/>
      <c r="B128" s="8"/>
      <c r="C128" s="8"/>
      <c r="D128" s="8"/>
      <c r="E128" s="8"/>
      <c r="F128" s="8"/>
      <c r="G128" s="8"/>
      <c r="H128" s="38"/>
      <c r="I128" s="38"/>
      <c r="J128" s="8"/>
      <c r="K128" s="8"/>
      <c r="L128" s="8"/>
      <c r="M128" s="8"/>
      <c r="N128" s="8"/>
      <c r="O128" s="8"/>
      <c r="P128" s="8"/>
      <c r="Q128" s="8"/>
    </row>
    <row r="129" spans="1:17">
      <c r="B129" s="8"/>
      <c r="C129" s="8"/>
      <c r="D129" s="8"/>
      <c r="E129" s="8"/>
      <c r="F129" s="8"/>
      <c r="G129" s="8"/>
      <c r="H129" s="38"/>
      <c r="I129" s="38"/>
      <c r="J129" s="8"/>
      <c r="K129" s="8"/>
      <c r="L129" s="8"/>
      <c r="M129" s="8"/>
      <c r="N129" s="8"/>
      <c r="O129" s="8"/>
      <c r="P129" s="8"/>
      <c r="Q129" s="8"/>
    </row>
    <row r="130" spans="1:17">
      <c r="A130" s="5"/>
      <c r="B130" s="8"/>
      <c r="C130" s="8"/>
      <c r="D130" s="8"/>
      <c r="E130" s="8"/>
      <c r="F130" s="8"/>
      <c r="G130" s="8"/>
      <c r="H130" s="38"/>
      <c r="I130" s="38"/>
      <c r="J130" s="8"/>
      <c r="K130" s="8"/>
      <c r="L130" s="8"/>
      <c r="M130" s="8"/>
      <c r="N130" s="8"/>
      <c r="O130" s="8"/>
      <c r="P130" s="8"/>
      <c r="Q130" s="8"/>
    </row>
    <row r="131" spans="1:17">
      <c r="B131" s="8"/>
      <c r="C131" s="8"/>
      <c r="D131" s="8"/>
      <c r="E131" s="8"/>
      <c r="F131" s="8"/>
      <c r="G131" s="8"/>
      <c r="H131" s="38"/>
      <c r="I131" s="38"/>
      <c r="J131" s="8"/>
      <c r="K131" s="8"/>
      <c r="L131" s="8"/>
      <c r="M131" s="8"/>
      <c r="N131" s="8"/>
      <c r="O131" s="8"/>
      <c r="P131" s="8"/>
      <c r="Q131" s="8"/>
    </row>
    <row r="132" spans="1:17">
      <c r="A132" s="5"/>
      <c r="B132" s="8"/>
      <c r="C132" s="8"/>
      <c r="D132" s="8"/>
      <c r="E132" s="8"/>
      <c r="F132" s="8"/>
      <c r="G132" s="8"/>
      <c r="H132" s="38"/>
      <c r="I132" s="38"/>
      <c r="J132" s="8"/>
      <c r="K132" s="8"/>
      <c r="L132" s="8"/>
      <c r="M132" s="8"/>
      <c r="N132" s="8"/>
      <c r="O132" s="8"/>
      <c r="P132" s="8"/>
      <c r="Q132" s="8"/>
    </row>
    <row r="133" spans="1:17">
      <c r="B133" s="8"/>
      <c r="C133" s="8"/>
      <c r="D133" s="8"/>
      <c r="E133" s="8"/>
      <c r="F133" s="8"/>
      <c r="G133" s="8"/>
      <c r="H133" s="38"/>
      <c r="I133" s="38"/>
      <c r="J133" s="8"/>
      <c r="K133" s="8"/>
      <c r="L133" s="8"/>
      <c r="M133" s="8"/>
      <c r="N133" s="8"/>
      <c r="O133" s="8"/>
      <c r="P133" s="8"/>
      <c r="Q133" s="8"/>
    </row>
    <row r="134" spans="1:17">
      <c r="A134" s="5"/>
      <c r="B134" s="8"/>
      <c r="C134" s="8"/>
      <c r="D134" s="8"/>
      <c r="E134" s="8"/>
      <c r="F134" s="8"/>
      <c r="G134" s="8"/>
      <c r="H134" s="38"/>
      <c r="I134" s="38"/>
      <c r="J134" s="8"/>
      <c r="K134" s="8"/>
      <c r="L134" s="8"/>
      <c r="M134" s="8"/>
      <c r="N134" s="8"/>
      <c r="O134" s="8"/>
      <c r="P134" s="8"/>
      <c r="Q134" s="8"/>
    </row>
    <row r="135" spans="1:17">
      <c r="B135" s="8"/>
      <c r="C135" s="8"/>
      <c r="D135" s="8"/>
      <c r="E135" s="8"/>
      <c r="F135" s="8"/>
      <c r="G135" s="8"/>
      <c r="H135" s="38"/>
      <c r="I135" s="38"/>
      <c r="J135" s="8"/>
      <c r="K135" s="8"/>
      <c r="L135" s="8"/>
      <c r="M135" s="8"/>
      <c r="N135" s="8"/>
      <c r="O135" s="8"/>
      <c r="P135" s="8"/>
      <c r="Q135" s="8"/>
    </row>
    <row r="136" spans="1:17">
      <c r="A136" s="5"/>
      <c r="B136" s="8"/>
      <c r="C136" s="8"/>
      <c r="D136" s="8"/>
      <c r="E136" s="8"/>
      <c r="F136" s="8"/>
      <c r="G136" s="8"/>
      <c r="H136" s="38"/>
      <c r="I136" s="38"/>
      <c r="J136" s="8"/>
      <c r="K136" s="8"/>
      <c r="L136" s="8"/>
      <c r="M136" s="8"/>
      <c r="N136" s="8"/>
      <c r="O136" s="8"/>
      <c r="P136" s="8"/>
      <c r="Q136" s="8"/>
    </row>
    <row r="137" spans="1:17">
      <c r="B137" s="8"/>
      <c r="C137" s="8"/>
      <c r="D137" s="8"/>
      <c r="E137" s="8"/>
      <c r="F137" s="8"/>
      <c r="G137" s="8"/>
      <c r="H137" s="38"/>
      <c r="I137" s="38"/>
      <c r="J137" s="8"/>
      <c r="K137" s="8"/>
      <c r="L137" s="8"/>
      <c r="M137" s="8"/>
      <c r="N137" s="8"/>
      <c r="O137" s="8"/>
      <c r="P137" s="8"/>
      <c r="Q137" s="8"/>
    </row>
    <row r="138" spans="1:17">
      <c r="A138" s="5"/>
      <c r="B138" s="8"/>
      <c r="C138" s="8"/>
      <c r="D138" s="8"/>
      <c r="E138" s="8"/>
      <c r="F138" s="8"/>
      <c r="G138" s="8"/>
      <c r="H138" s="38"/>
      <c r="I138" s="38"/>
      <c r="J138" s="8"/>
      <c r="K138" s="8"/>
      <c r="L138" s="8"/>
      <c r="M138" s="8"/>
      <c r="N138" s="8"/>
      <c r="O138" s="8"/>
      <c r="P138" s="8"/>
      <c r="Q138" s="8"/>
    </row>
    <row r="139" spans="1:17">
      <c r="B139" s="8"/>
      <c r="C139" s="8"/>
      <c r="D139" s="8"/>
      <c r="E139" s="8"/>
      <c r="F139" s="8"/>
      <c r="G139" s="8"/>
      <c r="H139" s="38"/>
      <c r="I139" s="38"/>
      <c r="J139" s="8"/>
      <c r="K139" s="8"/>
      <c r="L139" s="8"/>
      <c r="M139" s="8"/>
      <c r="N139" s="8"/>
      <c r="O139" s="8"/>
      <c r="P139" s="8"/>
      <c r="Q139" s="8"/>
    </row>
    <row r="140" spans="1:17">
      <c r="A140" s="5"/>
      <c r="B140" s="8"/>
      <c r="C140" s="8"/>
      <c r="D140" s="8"/>
      <c r="E140" s="8"/>
      <c r="F140" s="8"/>
      <c r="G140" s="8"/>
      <c r="H140" s="38"/>
      <c r="I140" s="38"/>
      <c r="J140" s="8"/>
      <c r="K140" s="8"/>
      <c r="L140" s="8"/>
      <c r="M140" s="8"/>
      <c r="N140" s="8"/>
      <c r="O140" s="8"/>
      <c r="P140" s="8"/>
      <c r="Q140" s="8"/>
    </row>
    <row r="141" spans="1:17">
      <c r="B141" s="8"/>
      <c r="C141" s="8"/>
      <c r="D141" s="8"/>
      <c r="E141" s="8"/>
      <c r="F141" s="8"/>
      <c r="G141" s="8"/>
      <c r="H141" s="38"/>
      <c r="I141" s="38"/>
      <c r="J141" s="8"/>
      <c r="K141" s="8"/>
      <c r="L141" s="8"/>
      <c r="M141" s="8"/>
      <c r="N141" s="8"/>
      <c r="O141" s="8"/>
      <c r="P141" s="8"/>
      <c r="Q141" s="8"/>
    </row>
    <row r="142" spans="1:17">
      <c r="A142" s="5"/>
      <c r="B142" s="8"/>
      <c r="C142" s="8"/>
      <c r="D142" s="8"/>
      <c r="E142" s="8"/>
      <c r="F142" s="8"/>
      <c r="G142" s="8"/>
      <c r="H142" s="38"/>
      <c r="I142" s="38"/>
      <c r="J142" s="8"/>
      <c r="K142" s="8"/>
      <c r="L142" s="8"/>
      <c r="M142" s="8"/>
      <c r="N142" s="8"/>
      <c r="O142" s="8"/>
      <c r="P142" s="8"/>
      <c r="Q142" s="8"/>
    </row>
    <row r="143" spans="1:17">
      <c r="B143" s="8"/>
      <c r="C143" s="8"/>
      <c r="D143" s="8"/>
      <c r="E143" s="8"/>
      <c r="F143" s="8"/>
      <c r="G143" s="8"/>
      <c r="H143" s="38"/>
      <c r="I143" s="38"/>
      <c r="J143" s="8"/>
      <c r="K143" s="8"/>
      <c r="L143" s="8"/>
      <c r="M143" s="8"/>
      <c r="N143" s="8"/>
      <c r="O143" s="8"/>
      <c r="P143" s="8"/>
      <c r="Q143" s="8"/>
    </row>
    <row r="144" spans="1:17">
      <c r="A144" s="5"/>
      <c r="B144" s="8"/>
      <c r="C144" s="8"/>
      <c r="D144" s="8"/>
      <c r="E144" s="8"/>
      <c r="F144" s="8"/>
      <c r="G144" s="8"/>
      <c r="H144" s="38"/>
      <c r="I144" s="38"/>
      <c r="J144" s="8"/>
      <c r="K144" s="8"/>
      <c r="L144" s="8"/>
      <c r="M144" s="8"/>
      <c r="N144" s="8"/>
      <c r="O144" s="8"/>
      <c r="P144" s="8"/>
      <c r="Q144" s="8"/>
    </row>
    <row r="145" spans="1:17">
      <c r="B145" s="8"/>
      <c r="C145" s="8"/>
      <c r="D145" s="8"/>
      <c r="E145" s="8"/>
      <c r="F145" s="8"/>
      <c r="G145" s="8"/>
      <c r="H145" s="38"/>
      <c r="I145" s="38"/>
      <c r="J145" s="8"/>
      <c r="K145" s="8"/>
      <c r="L145" s="8"/>
      <c r="M145" s="8"/>
      <c r="N145" s="8"/>
      <c r="O145" s="8"/>
      <c r="P145" s="8"/>
      <c r="Q145" s="8"/>
    </row>
    <row r="146" spans="1:17">
      <c r="A146" s="5"/>
      <c r="B146" s="8"/>
      <c r="C146" s="8"/>
      <c r="D146" s="8"/>
      <c r="E146" s="8"/>
      <c r="F146" s="8"/>
      <c r="G146" s="8"/>
      <c r="H146" s="38"/>
      <c r="I146" s="38"/>
      <c r="J146" s="8"/>
      <c r="K146" s="8"/>
      <c r="L146" s="8"/>
      <c r="M146" s="8"/>
      <c r="N146" s="8"/>
      <c r="O146" s="8"/>
      <c r="P146" s="8"/>
      <c r="Q146" s="8"/>
    </row>
    <row r="147" spans="1:17">
      <c r="B147" s="8"/>
      <c r="C147" s="8"/>
      <c r="D147" s="8"/>
      <c r="E147" s="8"/>
      <c r="F147" s="8"/>
      <c r="G147" s="8"/>
      <c r="H147" s="38"/>
      <c r="I147" s="38"/>
      <c r="J147" s="8"/>
      <c r="K147" s="8"/>
      <c r="L147" s="8"/>
      <c r="M147" s="8"/>
      <c r="N147" s="8"/>
      <c r="O147" s="8"/>
      <c r="P147" s="8"/>
      <c r="Q147" s="8"/>
    </row>
    <row r="148" spans="1:17">
      <c r="A148" s="5"/>
      <c r="B148" s="8"/>
      <c r="C148" s="8"/>
      <c r="D148" s="8"/>
      <c r="E148" s="8"/>
      <c r="F148" s="8"/>
      <c r="G148" s="8"/>
      <c r="H148" s="38"/>
      <c r="I148" s="38"/>
      <c r="J148" s="8"/>
      <c r="K148" s="8"/>
      <c r="L148" s="8"/>
      <c r="M148" s="8"/>
      <c r="N148" s="8"/>
      <c r="O148" s="8"/>
      <c r="P148" s="8"/>
      <c r="Q148" s="8"/>
    </row>
    <row r="149" spans="1:17">
      <c r="B149" s="8"/>
      <c r="C149" s="8"/>
      <c r="D149" s="8"/>
      <c r="E149" s="8"/>
      <c r="F149" s="8"/>
      <c r="G149" s="8"/>
      <c r="H149" s="38"/>
      <c r="I149" s="38"/>
      <c r="J149" s="8"/>
      <c r="K149" s="8"/>
      <c r="L149" s="8"/>
      <c r="M149" s="8"/>
      <c r="N149" s="8"/>
      <c r="O149" s="8"/>
      <c r="P149" s="8"/>
      <c r="Q149" s="8"/>
    </row>
    <row r="150" spans="1:17">
      <c r="A150" s="5"/>
      <c r="B150" s="8"/>
      <c r="C150" s="8"/>
      <c r="D150" s="8"/>
      <c r="E150" s="8"/>
      <c r="F150" s="8"/>
      <c r="G150" s="8"/>
      <c r="H150" s="38"/>
      <c r="I150" s="38"/>
      <c r="J150" s="8"/>
      <c r="K150" s="8"/>
      <c r="L150" s="8"/>
      <c r="M150" s="8"/>
      <c r="N150" s="8"/>
      <c r="O150" s="8"/>
      <c r="P150" s="8"/>
      <c r="Q150" s="8"/>
    </row>
    <row r="151" spans="1:17">
      <c r="B151" s="8"/>
      <c r="C151" s="8"/>
      <c r="D151" s="8"/>
      <c r="E151" s="8"/>
      <c r="F151" s="8"/>
      <c r="G151" s="8"/>
      <c r="H151" s="38"/>
      <c r="I151" s="38"/>
      <c r="J151" s="8"/>
      <c r="K151" s="8"/>
      <c r="L151" s="8"/>
      <c r="M151" s="8"/>
      <c r="N151" s="8"/>
      <c r="O151" s="8"/>
      <c r="P151" s="8"/>
      <c r="Q151" s="8"/>
    </row>
    <row r="152" spans="1:17">
      <c r="A152" s="5"/>
      <c r="B152" s="8"/>
      <c r="C152" s="8"/>
      <c r="D152" s="8"/>
      <c r="E152" s="8"/>
      <c r="F152" s="8"/>
      <c r="G152" s="8"/>
      <c r="H152" s="38"/>
      <c r="I152" s="38"/>
      <c r="J152" s="8"/>
      <c r="K152" s="8"/>
      <c r="L152" s="8"/>
      <c r="M152" s="8"/>
      <c r="N152" s="8"/>
      <c r="O152" s="8"/>
      <c r="P152" s="8"/>
      <c r="Q152" s="8"/>
    </row>
    <row r="153" spans="1:17">
      <c r="B153" s="8"/>
      <c r="C153" s="8"/>
      <c r="D153" s="8"/>
      <c r="E153" s="8"/>
      <c r="F153" s="8"/>
      <c r="G153" s="8"/>
      <c r="H153" s="38"/>
      <c r="I153" s="38"/>
      <c r="J153" s="8"/>
      <c r="K153" s="8"/>
      <c r="L153" s="8"/>
      <c r="M153" s="8"/>
      <c r="N153" s="8"/>
      <c r="O153" s="8"/>
      <c r="P153" s="8"/>
      <c r="Q153" s="8"/>
    </row>
    <row r="154" spans="1:17">
      <c r="A154" s="5"/>
      <c r="B154" s="8"/>
      <c r="C154" s="8"/>
      <c r="D154" s="8"/>
      <c r="E154" s="8"/>
      <c r="F154" s="8"/>
      <c r="G154" s="8"/>
      <c r="H154" s="38"/>
      <c r="I154" s="38"/>
      <c r="J154" s="8"/>
      <c r="K154" s="8"/>
      <c r="L154" s="8"/>
      <c r="M154" s="8"/>
      <c r="N154" s="8"/>
      <c r="O154" s="8"/>
      <c r="P154" s="8"/>
      <c r="Q154" s="8"/>
    </row>
    <row r="155" spans="1:17">
      <c r="B155" s="8"/>
      <c r="C155" s="8"/>
      <c r="D155" s="8"/>
      <c r="E155" s="8"/>
      <c r="F155" s="8"/>
      <c r="G155" s="8"/>
      <c r="H155" s="38"/>
      <c r="I155" s="38"/>
      <c r="J155" s="8"/>
      <c r="K155" s="8"/>
      <c r="L155" s="8"/>
      <c r="M155" s="8"/>
      <c r="N155" s="8"/>
      <c r="O155" s="8"/>
      <c r="P155" s="8"/>
      <c r="Q155" s="8"/>
    </row>
    <row r="156" spans="1:17">
      <c r="A156" s="5"/>
      <c r="B156" s="8"/>
      <c r="C156" s="8"/>
      <c r="D156" s="8"/>
      <c r="E156" s="8"/>
      <c r="F156" s="8"/>
      <c r="G156" s="8"/>
      <c r="H156" s="38"/>
      <c r="I156" s="38"/>
      <c r="J156" s="8"/>
      <c r="K156" s="8"/>
      <c r="L156" s="8"/>
      <c r="M156" s="8"/>
      <c r="N156" s="8"/>
      <c r="O156" s="8"/>
      <c r="P156" s="8"/>
      <c r="Q156" s="8"/>
    </row>
    <row r="157" spans="1:17">
      <c r="B157" s="8"/>
      <c r="C157" s="8"/>
      <c r="D157" s="8"/>
      <c r="E157" s="8"/>
      <c r="F157" s="8"/>
      <c r="G157" s="8"/>
      <c r="H157" s="38"/>
      <c r="I157" s="38"/>
      <c r="J157" s="8"/>
      <c r="K157" s="8"/>
      <c r="L157" s="8"/>
      <c r="M157" s="8"/>
      <c r="N157" s="8"/>
      <c r="O157" s="8"/>
      <c r="P157" s="8"/>
      <c r="Q157" s="8"/>
    </row>
    <row r="158" spans="1:17">
      <c r="A158" s="5"/>
      <c r="B158" s="8"/>
      <c r="C158" s="8"/>
      <c r="D158" s="8"/>
      <c r="E158" s="8"/>
      <c r="F158" s="8"/>
      <c r="G158" s="8"/>
      <c r="H158" s="38"/>
      <c r="I158" s="38"/>
      <c r="J158" s="8"/>
      <c r="K158" s="8"/>
      <c r="L158" s="8"/>
      <c r="M158" s="8"/>
      <c r="N158" s="8"/>
      <c r="O158" s="8"/>
      <c r="P158" s="8"/>
      <c r="Q158" s="8"/>
    </row>
    <row r="159" spans="1:17">
      <c r="B159" s="8"/>
      <c r="C159" s="8"/>
      <c r="D159" s="8"/>
      <c r="E159" s="8"/>
      <c r="F159" s="8"/>
      <c r="G159" s="8"/>
      <c r="H159" s="38"/>
      <c r="I159" s="38"/>
      <c r="J159" s="8"/>
      <c r="K159" s="8"/>
      <c r="L159" s="8"/>
      <c r="M159" s="8"/>
      <c r="N159" s="8"/>
      <c r="O159" s="8"/>
      <c r="P159" s="8"/>
      <c r="Q159" s="8"/>
    </row>
    <row r="160" spans="1:17">
      <c r="A160" s="5"/>
      <c r="B160" s="8"/>
      <c r="C160" s="8"/>
      <c r="D160" s="8"/>
      <c r="E160" s="8"/>
      <c r="F160" s="8"/>
      <c r="G160" s="8"/>
      <c r="H160" s="38"/>
      <c r="I160" s="38"/>
      <c r="J160" s="8"/>
      <c r="K160" s="8"/>
      <c r="L160" s="8"/>
      <c r="M160" s="8"/>
      <c r="N160" s="8"/>
      <c r="O160" s="8"/>
      <c r="P160" s="8"/>
      <c r="Q160" s="8"/>
    </row>
    <row r="161" spans="1:17">
      <c r="B161" s="8"/>
      <c r="C161" s="8"/>
      <c r="D161" s="8"/>
      <c r="E161" s="8"/>
      <c r="F161" s="8"/>
      <c r="G161" s="8"/>
      <c r="H161" s="38"/>
      <c r="I161" s="38"/>
      <c r="J161" s="8"/>
      <c r="K161" s="8"/>
      <c r="L161" s="8"/>
      <c r="M161" s="8"/>
      <c r="N161" s="8"/>
      <c r="O161" s="8"/>
      <c r="P161" s="8"/>
      <c r="Q161" s="8"/>
    </row>
    <row r="162" spans="1:17">
      <c r="A162" s="5"/>
      <c r="B162" s="8"/>
      <c r="C162" s="8"/>
      <c r="D162" s="8"/>
      <c r="E162" s="8"/>
      <c r="F162" s="8"/>
      <c r="G162" s="8"/>
      <c r="H162" s="38"/>
      <c r="I162" s="38"/>
      <c r="J162" s="8"/>
      <c r="K162" s="8"/>
      <c r="L162" s="8"/>
      <c r="M162" s="8"/>
      <c r="N162" s="8"/>
      <c r="O162" s="8"/>
      <c r="P162" s="8"/>
      <c r="Q162" s="8"/>
    </row>
    <row r="163" spans="1:17">
      <c r="B163" s="8"/>
      <c r="C163" s="8"/>
      <c r="D163" s="8"/>
      <c r="E163" s="8"/>
      <c r="F163" s="8"/>
      <c r="G163" s="8"/>
      <c r="H163" s="38"/>
      <c r="I163" s="38"/>
      <c r="J163" s="8"/>
      <c r="K163" s="8"/>
      <c r="L163" s="8"/>
      <c r="M163" s="8"/>
      <c r="N163" s="8"/>
      <c r="O163" s="8"/>
      <c r="P163" s="8"/>
      <c r="Q163" s="8"/>
    </row>
    <row r="164" spans="1:17">
      <c r="A164" s="5"/>
      <c r="B164" s="8"/>
      <c r="C164" s="8"/>
      <c r="D164" s="8"/>
      <c r="E164" s="8"/>
      <c r="F164" s="8"/>
      <c r="G164" s="8"/>
      <c r="H164" s="38"/>
      <c r="I164" s="38"/>
      <c r="J164" s="8"/>
      <c r="K164" s="8"/>
      <c r="L164" s="8"/>
      <c r="M164" s="8"/>
      <c r="N164" s="8"/>
      <c r="O164" s="8"/>
      <c r="P164" s="8"/>
      <c r="Q164" s="8"/>
    </row>
    <row r="165" spans="1:17">
      <c r="B165" s="8"/>
      <c r="C165" s="8"/>
      <c r="D165" s="8"/>
      <c r="E165" s="8"/>
      <c r="F165" s="8"/>
      <c r="G165" s="8"/>
      <c r="H165" s="38"/>
      <c r="I165" s="38"/>
      <c r="J165" s="8"/>
      <c r="K165" s="8"/>
      <c r="L165" s="8"/>
      <c r="M165" s="8"/>
      <c r="N165" s="8"/>
      <c r="O165" s="8"/>
      <c r="P165" s="8"/>
      <c r="Q165" s="8"/>
    </row>
    <row r="166" spans="1:17">
      <c r="A166" s="5"/>
      <c r="B166" s="8"/>
      <c r="C166" s="8"/>
      <c r="D166" s="8"/>
      <c r="E166" s="8"/>
      <c r="F166" s="8"/>
      <c r="G166" s="8"/>
      <c r="H166" s="38"/>
      <c r="I166" s="38"/>
      <c r="J166" s="8"/>
      <c r="K166" s="8"/>
      <c r="L166" s="8"/>
      <c r="M166" s="8"/>
      <c r="N166" s="8"/>
      <c r="O166" s="8"/>
      <c r="P166" s="8"/>
      <c r="Q166" s="8"/>
    </row>
    <row r="167" spans="1:17">
      <c r="B167" s="8"/>
      <c r="C167" s="8"/>
      <c r="D167" s="8"/>
      <c r="E167" s="8"/>
      <c r="F167" s="8"/>
      <c r="G167" s="8"/>
      <c r="H167" s="38"/>
      <c r="I167" s="38"/>
      <c r="J167" s="8"/>
      <c r="K167" s="8"/>
      <c r="L167" s="8"/>
      <c r="M167" s="8"/>
      <c r="N167" s="8"/>
      <c r="O167" s="8"/>
      <c r="P167" s="8"/>
      <c r="Q167" s="8"/>
    </row>
    <row r="168" spans="1:17">
      <c r="A168" s="5"/>
      <c r="B168" s="8"/>
      <c r="C168" s="8"/>
      <c r="D168" s="8"/>
      <c r="E168" s="8"/>
      <c r="F168" s="8"/>
      <c r="G168" s="8"/>
      <c r="H168" s="38"/>
      <c r="I168" s="38"/>
      <c r="J168" s="8"/>
      <c r="K168" s="8"/>
      <c r="L168" s="8"/>
      <c r="M168" s="8"/>
      <c r="N168" s="8"/>
      <c r="O168" s="8"/>
      <c r="P168" s="8"/>
      <c r="Q168" s="8"/>
    </row>
    <row r="169" spans="1:17">
      <c r="B169" s="8"/>
      <c r="C169" s="8"/>
      <c r="D169" s="8"/>
      <c r="E169" s="8"/>
      <c r="F169" s="8"/>
      <c r="G169" s="8"/>
      <c r="H169" s="38"/>
      <c r="I169" s="38"/>
      <c r="J169" s="8"/>
      <c r="K169" s="8"/>
      <c r="L169" s="8"/>
      <c r="M169" s="8"/>
      <c r="N169" s="8"/>
      <c r="O169" s="8"/>
      <c r="P169" s="8"/>
      <c r="Q169" s="8"/>
    </row>
    <row r="170" spans="1:17">
      <c r="A170" s="5"/>
      <c r="B170" s="8"/>
      <c r="C170" s="8"/>
      <c r="D170" s="8"/>
      <c r="E170" s="8"/>
      <c r="F170" s="8"/>
      <c r="G170" s="8"/>
      <c r="H170" s="38"/>
      <c r="I170" s="38"/>
      <c r="J170" s="8"/>
      <c r="K170" s="8"/>
      <c r="L170" s="8"/>
      <c r="M170" s="8"/>
      <c r="N170" s="8"/>
      <c r="O170" s="8"/>
      <c r="P170" s="8"/>
      <c r="Q170" s="8"/>
    </row>
    <row r="171" spans="1:17">
      <c r="B171" s="8"/>
      <c r="C171" s="8"/>
      <c r="D171" s="8"/>
      <c r="E171" s="8"/>
      <c r="F171" s="8"/>
      <c r="G171" s="8"/>
      <c r="H171" s="38"/>
      <c r="I171" s="38"/>
      <c r="J171" s="8"/>
      <c r="K171" s="8"/>
      <c r="L171" s="8"/>
      <c r="M171" s="8"/>
      <c r="N171" s="8"/>
      <c r="O171" s="8"/>
      <c r="P171" s="8"/>
      <c r="Q171" s="8"/>
    </row>
    <row r="172" spans="1:17">
      <c r="A172" s="5"/>
      <c r="B172" s="8"/>
      <c r="C172" s="8"/>
      <c r="D172" s="8"/>
      <c r="E172" s="8"/>
      <c r="F172" s="8"/>
      <c r="G172" s="8"/>
      <c r="H172" s="38"/>
      <c r="I172" s="38"/>
      <c r="J172" s="8"/>
      <c r="K172" s="8"/>
      <c r="L172" s="8"/>
      <c r="M172" s="8"/>
      <c r="N172" s="8"/>
      <c r="O172" s="8"/>
      <c r="P172" s="8"/>
      <c r="Q172" s="8"/>
    </row>
    <row r="173" spans="1:17">
      <c r="B173" s="8"/>
      <c r="C173" s="8"/>
      <c r="D173" s="8"/>
      <c r="E173" s="8"/>
      <c r="F173" s="8"/>
      <c r="G173" s="8"/>
      <c r="H173" s="38"/>
      <c r="I173" s="38"/>
      <c r="J173" s="8"/>
      <c r="K173" s="8"/>
      <c r="L173" s="8"/>
      <c r="M173" s="8"/>
      <c r="N173" s="8"/>
      <c r="O173" s="8"/>
      <c r="P173" s="8"/>
      <c r="Q173" s="8"/>
    </row>
    <row r="174" spans="1:17">
      <c r="A174" s="5"/>
      <c r="B174" s="8"/>
      <c r="C174" s="8"/>
      <c r="D174" s="8"/>
      <c r="E174" s="8"/>
      <c r="F174" s="8"/>
      <c r="G174" s="8"/>
      <c r="H174" s="38"/>
      <c r="I174" s="38"/>
      <c r="J174" s="8"/>
      <c r="K174" s="8"/>
      <c r="L174" s="8"/>
      <c r="M174" s="8"/>
      <c r="N174" s="8"/>
      <c r="O174" s="8"/>
      <c r="P174" s="8"/>
      <c r="Q174" s="8"/>
    </row>
    <row r="175" spans="1:17">
      <c r="B175" s="8"/>
      <c r="C175" s="8"/>
      <c r="D175" s="8"/>
      <c r="E175" s="8"/>
      <c r="F175" s="8"/>
      <c r="G175" s="8"/>
      <c r="H175" s="38"/>
      <c r="I175" s="38"/>
      <c r="J175" s="8"/>
      <c r="K175" s="8"/>
      <c r="L175" s="8"/>
      <c r="M175" s="8"/>
      <c r="N175" s="8"/>
      <c r="O175" s="8"/>
      <c r="P175" s="8"/>
      <c r="Q175" s="8"/>
    </row>
    <row r="176" spans="1:17">
      <c r="A176" s="5"/>
      <c r="B176" s="8"/>
      <c r="C176" s="8"/>
      <c r="D176" s="8"/>
      <c r="E176" s="8"/>
      <c r="F176" s="8"/>
      <c r="G176" s="8"/>
      <c r="H176" s="38"/>
      <c r="I176" s="38"/>
      <c r="J176" s="8"/>
      <c r="K176" s="8"/>
      <c r="L176" s="8"/>
      <c r="M176" s="8"/>
      <c r="N176" s="8"/>
      <c r="O176" s="8"/>
      <c r="P176" s="8"/>
      <c r="Q176" s="8"/>
    </row>
    <row r="177" spans="1:17">
      <c r="B177" s="8"/>
      <c r="C177" s="8"/>
      <c r="D177" s="8"/>
      <c r="E177" s="8"/>
      <c r="F177" s="8"/>
      <c r="G177" s="8"/>
      <c r="H177" s="38"/>
      <c r="I177" s="38"/>
      <c r="J177" s="8"/>
      <c r="K177" s="8"/>
      <c r="L177" s="8"/>
      <c r="M177" s="8"/>
      <c r="N177" s="8"/>
      <c r="O177" s="8"/>
      <c r="P177" s="8"/>
      <c r="Q177" s="8"/>
    </row>
    <row r="178" spans="1:17">
      <c r="A178" s="5"/>
      <c r="B178" s="8"/>
      <c r="C178" s="8"/>
      <c r="D178" s="8"/>
      <c r="E178" s="8"/>
      <c r="F178" s="8"/>
      <c r="G178" s="8"/>
      <c r="H178" s="38"/>
      <c r="I178" s="38"/>
      <c r="J178" s="8"/>
      <c r="K178" s="8"/>
      <c r="L178" s="8"/>
      <c r="M178" s="8"/>
      <c r="N178" s="8"/>
      <c r="O178" s="8"/>
      <c r="P178" s="8"/>
      <c r="Q178" s="8"/>
    </row>
    <row r="179" spans="1:17">
      <c r="B179" s="8"/>
      <c r="C179" s="8"/>
      <c r="D179" s="8"/>
      <c r="E179" s="8"/>
      <c r="F179" s="8"/>
      <c r="G179" s="8"/>
      <c r="H179" s="38"/>
      <c r="I179" s="38"/>
      <c r="J179" s="8"/>
      <c r="K179" s="8"/>
      <c r="L179" s="8"/>
      <c r="M179" s="8"/>
      <c r="N179" s="8"/>
      <c r="O179" s="8"/>
      <c r="P179" s="8"/>
      <c r="Q179" s="8"/>
    </row>
    <row r="180" spans="1:17">
      <c r="A180" s="5"/>
      <c r="B180" s="8"/>
      <c r="C180" s="8"/>
      <c r="D180" s="8"/>
      <c r="E180" s="8"/>
      <c r="F180" s="8"/>
      <c r="G180" s="8"/>
      <c r="H180" s="38"/>
      <c r="I180" s="38"/>
      <c r="J180" s="8"/>
      <c r="K180" s="8"/>
      <c r="L180" s="8"/>
      <c r="M180" s="8"/>
      <c r="N180" s="8"/>
      <c r="O180" s="8"/>
      <c r="P180" s="8"/>
      <c r="Q180" s="8"/>
    </row>
    <row r="181" spans="1:17">
      <c r="B181" s="8"/>
      <c r="C181" s="8"/>
      <c r="D181" s="8"/>
      <c r="E181" s="8"/>
      <c r="F181" s="8"/>
      <c r="G181" s="8"/>
      <c r="H181" s="38"/>
      <c r="I181" s="38"/>
      <c r="J181" s="8"/>
      <c r="K181" s="8"/>
      <c r="L181" s="8"/>
      <c r="M181" s="8"/>
      <c r="N181" s="8"/>
      <c r="O181" s="8"/>
      <c r="P181" s="8"/>
      <c r="Q181" s="8"/>
    </row>
    <row r="182" spans="1:17">
      <c r="A182" s="5"/>
      <c r="B182" s="8"/>
      <c r="C182" s="8"/>
      <c r="D182" s="8"/>
      <c r="E182" s="8"/>
      <c r="F182" s="8"/>
      <c r="G182" s="8"/>
      <c r="H182" s="38"/>
      <c r="I182" s="38"/>
      <c r="J182" s="8"/>
      <c r="K182" s="8"/>
      <c r="L182" s="8"/>
      <c r="M182" s="8"/>
      <c r="N182" s="8"/>
      <c r="O182" s="8"/>
      <c r="P182" s="8"/>
      <c r="Q182" s="8"/>
    </row>
    <row r="183" spans="1:17">
      <c r="B183" s="8"/>
      <c r="C183" s="8"/>
      <c r="D183" s="8"/>
      <c r="E183" s="8"/>
      <c r="F183" s="8"/>
      <c r="G183" s="8"/>
      <c r="H183" s="38"/>
      <c r="I183" s="38"/>
      <c r="J183" s="8"/>
      <c r="K183" s="8"/>
      <c r="L183" s="8"/>
      <c r="M183" s="8"/>
      <c r="N183" s="8"/>
      <c r="O183" s="8"/>
      <c r="P183" s="8"/>
      <c r="Q183" s="8"/>
    </row>
    <row r="184" spans="1:17">
      <c r="A184" s="5"/>
      <c r="B184" s="8"/>
      <c r="C184" s="8"/>
      <c r="D184" s="8"/>
      <c r="E184" s="8"/>
      <c r="F184" s="8"/>
      <c r="G184" s="8"/>
      <c r="H184" s="38"/>
      <c r="I184" s="38"/>
      <c r="J184" s="8"/>
      <c r="K184" s="8"/>
      <c r="L184" s="8"/>
      <c r="M184" s="8"/>
      <c r="N184" s="8"/>
      <c r="O184" s="8"/>
      <c r="P184" s="8"/>
      <c r="Q184" s="8"/>
    </row>
    <row r="185" spans="1:17">
      <c r="B185" s="8"/>
      <c r="C185" s="8"/>
      <c r="D185" s="8"/>
      <c r="E185" s="8"/>
      <c r="F185" s="8"/>
      <c r="G185" s="8"/>
      <c r="H185" s="38"/>
      <c r="I185" s="38"/>
      <c r="J185" s="8"/>
      <c r="K185" s="8"/>
      <c r="L185" s="8"/>
      <c r="M185" s="8"/>
      <c r="N185" s="8"/>
      <c r="O185" s="8"/>
      <c r="P185" s="8"/>
      <c r="Q185" s="8"/>
    </row>
    <row r="186" spans="1:17">
      <c r="A186" s="5"/>
      <c r="B186" s="8"/>
      <c r="C186" s="8"/>
      <c r="D186" s="8"/>
      <c r="E186" s="8"/>
      <c r="F186" s="8"/>
      <c r="G186" s="8"/>
      <c r="H186" s="38"/>
      <c r="I186" s="38"/>
      <c r="J186" s="8"/>
      <c r="K186" s="8"/>
      <c r="L186" s="8"/>
      <c r="M186" s="8"/>
      <c r="N186" s="8"/>
      <c r="O186" s="8"/>
      <c r="P186" s="8"/>
      <c r="Q186" s="8"/>
    </row>
    <row r="187" spans="1:17">
      <c r="B187" s="8"/>
      <c r="C187" s="8"/>
      <c r="D187" s="8"/>
      <c r="E187" s="8"/>
      <c r="F187" s="8"/>
      <c r="G187" s="8"/>
      <c r="H187" s="38"/>
      <c r="I187" s="38"/>
      <c r="J187" s="8"/>
      <c r="K187" s="8"/>
      <c r="L187" s="8"/>
      <c r="M187" s="8"/>
      <c r="N187" s="8"/>
      <c r="O187" s="8"/>
      <c r="P187" s="8"/>
      <c r="Q187" s="8"/>
    </row>
    <row r="188" spans="1:17">
      <c r="A188" s="5"/>
      <c r="B188" s="8"/>
      <c r="C188" s="8"/>
      <c r="D188" s="8"/>
      <c r="E188" s="8"/>
      <c r="F188" s="8"/>
      <c r="G188" s="8"/>
      <c r="H188" s="38"/>
      <c r="I188" s="38"/>
      <c r="J188" s="8"/>
      <c r="K188" s="8"/>
      <c r="L188" s="8"/>
      <c r="M188" s="8"/>
      <c r="N188" s="8"/>
      <c r="O188" s="8"/>
      <c r="P188" s="8"/>
      <c r="Q188" s="8"/>
    </row>
    <row r="189" spans="1:17">
      <c r="B189" s="8"/>
      <c r="C189" s="8"/>
      <c r="D189" s="8"/>
      <c r="E189" s="8"/>
      <c r="F189" s="8"/>
      <c r="G189" s="8"/>
      <c r="H189" s="38"/>
      <c r="I189" s="38"/>
      <c r="J189" s="8"/>
      <c r="K189" s="8"/>
      <c r="L189" s="8"/>
      <c r="M189" s="8"/>
      <c r="N189" s="8"/>
      <c r="O189" s="8"/>
      <c r="P189" s="8"/>
      <c r="Q189" s="8"/>
    </row>
    <row r="190" spans="1:17">
      <c r="A190" s="5"/>
      <c r="B190" s="8"/>
      <c r="C190" s="8"/>
      <c r="D190" s="8"/>
      <c r="E190" s="8"/>
      <c r="F190" s="8"/>
      <c r="G190" s="8"/>
      <c r="H190" s="38"/>
      <c r="I190" s="38"/>
      <c r="J190" s="8"/>
      <c r="K190" s="8"/>
      <c r="L190" s="8"/>
      <c r="M190" s="8"/>
      <c r="N190" s="8"/>
      <c r="O190" s="8"/>
      <c r="P190" s="8"/>
      <c r="Q190" s="8"/>
    </row>
    <row r="191" spans="1:17">
      <c r="B191" s="8"/>
      <c r="C191" s="8"/>
      <c r="D191" s="8"/>
      <c r="E191" s="8"/>
      <c r="F191" s="8"/>
      <c r="G191" s="8"/>
      <c r="H191" s="38"/>
      <c r="I191" s="38"/>
      <c r="J191" s="8"/>
      <c r="K191" s="8"/>
      <c r="L191" s="8"/>
      <c r="M191" s="8"/>
      <c r="N191" s="8"/>
      <c r="O191" s="8"/>
      <c r="P191" s="8"/>
      <c r="Q191" s="8"/>
    </row>
    <row r="192" spans="1:17">
      <c r="A192" s="5"/>
      <c r="B192" s="8"/>
      <c r="C192" s="8"/>
      <c r="D192" s="8"/>
      <c r="E192" s="8"/>
      <c r="F192" s="8"/>
      <c r="G192" s="8"/>
      <c r="H192" s="38"/>
      <c r="I192" s="38"/>
      <c r="J192" s="8"/>
      <c r="K192" s="8"/>
      <c r="L192" s="8"/>
      <c r="M192" s="8"/>
      <c r="N192" s="8"/>
      <c r="O192" s="8"/>
      <c r="P192" s="8"/>
      <c r="Q192" s="8"/>
    </row>
    <row r="193" spans="1:17">
      <c r="B193" s="8"/>
      <c r="C193" s="8"/>
      <c r="D193" s="8"/>
      <c r="E193" s="8"/>
      <c r="F193" s="8"/>
      <c r="G193" s="8"/>
      <c r="H193" s="38"/>
      <c r="I193" s="38"/>
      <c r="J193" s="8"/>
      <c r="K193" s="8"/>
      <c r="L193" s="8"/>
      <c r="M193" s="8"/>
      <c r="N193" s="8"/>
      <c r="O193" s="8"/>
      <c r="P193" s="8"/>
      <c r="Q193" s="8"/>
    </row>
    <row r="194" spans="1:17">
      <c r="A194" s="5"/>
      <c r="B194" s="8"/>
      <c r="C194" s="8"/>
      <c r="D194" s="8"/>
      <c r="E194" s="8"/>
      <c r="F194" s="8"/>
      <c r="G194" s="8"/>
      <c r="H194" s="38"/>
      <c r="I194" s="38"/>
      <c r="J194" s="8"/>
      <c r="K194" s="8"/>
      <c r="L194" s="8"/>
      <c r="M194" s="8"/>
      <c r="N194" s="8"/>
      <c r="O194" s="8"/>
      <c r="P194" s="8"/>
      <c r="Q194" s="8"/>
    </row>
    <row r="195" spans="1:17">
      <c r="B195" s="8"/>
      <c r="C195" s="8"/>
      <c r="D195" s="8"/>
      <c r="E195" s="8"/>
      <c r="F195" s="8"/>
      <c r="G195" s="8"/>
      <c r="H195" s="38"/>
      <c r="I195" s="38"/>
      <c r="J195" s="8"/>
      <c r="K195" s="8"/>
      <c r="L195" s="8"/>
      <c r="M195" s="8"/>
      <c r="N195" s="8"/>
      <c r="O195" s="8"/>
      <c r="P195" s="8"/>
      <c r="Q195" s="8"/>
    </row>
    <row r="196" spans="1:17">
      <c r="A196" s="5"/>
      <c r="B196" s="8"/>
      <c r="C196" s="8"/>
      <c r="D196" s="8"/>
      <c r="E196" s="8"/>
      <c r="F196" s="8"/>
      <c r="G196" s="8"/>
      <c r="H196" s="38"/>
      <c r="I196" s="38"/>
      <c r="J196" s="8"/>
      <c r="K196" s="8"/>
      <c r="L196" s="8"/>
      <c r="M196" s="8"/>
      <c r="N196" s="8"/>
      <c r="O196" s="8"/>
      <c r="P196" s="8"/>
      <c r="Q196" s="8"/>
    </row>
    <row r="197" spans="1:17">
      <c r="B197" s="8"/>
      <c r="C197" s="8"/>
      <c r="D197" s="8"/>
      <c r="E197" s="8"/>
      <c r="F197" s="8"/>
      <c r="G197" s="8"/>
      <c r="H197" s="38"/>
      <c r="I197" s="38"/>
      <c r="J197" s="8"/>
      <c r="K197" s="8"/>
      <c r="L197" s="8"/>
      <c r="M197" s="8"/>
      <c r="N197" s="8"/>
      <c r="O197" s="8"/>
      <c r="P197" s="8"/>
      <c r="Q197" s="8"/>
    </row>
    <row r="198" spans="1:17">
      <c r="A198" s="5"/>
      <c r="B198" s="8"/>
      <c r="C198" s="8"/>
      <c r="D198" s="8"/>
      <c r="E198" s="8"/>
      <c r="F198" s="8"/>
      <c r="G198" s="8"/>
      <c r="H198" s="38"/>
      <c r="I198" s="38"/>
      <c r="J198" s="8"/>
      <c r="K198" s="8"/>
      <c r="L198" s="8"/>
      <c r="M198" s="8"/>
      <c r="N198" s="8"/>
      <c r="O198" s="8"/>
      <c r="P198" s="8"/>
      <c r="Q198" s="8"/>
    </row>
    <row r="199" spans="1:17">
      <c r="B199" s="8"/>
      <c r="C199" s="8"/>
      <c r="D199" s="8"/>
      <c r="E199" s="8"/>
      <c r="F199" s="8"/>
      <c r="G199" s="8"/>
      <c r="H199" s="38"/>
      <c r="I199" s="38"/>
      <c r="J199" s="8"/>
      <c r="K199" s="8"/>
      <c r="L199" s="8"/>
      <c r="M199" s="8"/>
      <c r="N199" s="8"/>
      <c r="O199" s="8"/>
      <c r="P199" s="8"/>
      <c r="Q199" s="8"/>
    </row>
    <row r="200" spans="1:17">
      <c r="A200" s="5"/>
      <c r="B200" s="8"/>
      <c r="C200" s="8"/>
      <c r="D200" s="8"/>
      <c r="E200" s="8"/>
      <c r="F200" s="8"/>
      <c r="G200" s="8"/>
      <c r="H200" s="38"/>
      <c r="I200" s="38"/>
      <c r="J200" s="8"/>
      <c r="K200" s="8"/>
      <c r="L200" s="8"/>
      <c r="M200" s="8"/>
      <c r="N200" s="8"/>
      <c r="O200" s="8"/>
      <c r="P200" s="8"/>
      <c r="Q200" s="8"/>
    </row>
    <row r="201" spans="1:17">
      <c r="B201" s="8"/>
      <c r="C201" s="8"/>
      <c r="D201" s="8"/>
      <c r="E201" s="8"/>
      <c r="F201" s="8"/>
      <c r="G201" s="8"/>
      <c r="H201" s="38"/>
      <c r="I201" s="38"/>
      <c r="J201" s="8"/>
      <c r="K201" s="8"/>
      <c r="L201" s="8"/>
      <c r="M201" s="8"/>
      <c r="N201" s="8"/>
      <c r="O201" s="8"/>
      <c r="P201" s="8"/>
      <c r="Q201" s="8"/>
    </row>
    <row r="202" spans="1:17">
      <c r="A202" s="5"/>
      <c r="B202" s="8"/>
      <c r="C202" s="8"/>
      <c r="D202" s="8"/>
      <c r="E202" s="8"/>
      <c r="F202" s="8"/>
      <c r="G202" s="8"/>
      <c r="H202" s="38"/>
      <c r="I202" s="38"/>
      <c r="J202" s="8"/>
      <c r="K202" s="8"/>
      <c r="L202" s="8"/>
      <c r="M202" s="8"/>
      <c r="N202" s="8"/>
      <c r="O202" s="8"/>
      <c r="P202" s="8"/>
      <c r="Q202" s="8"/>
    </row>
    <row r="203" spans="1:17">
      <c r="B203" s="8"/>
      <c r="C203" s="8"/>
      <c r="D203" s="8"/>
      <c r="E203" s="8"/>
      <c r="F203" s="8"/>
      <c r="G203" s="8"/>
      <c r="H203" s="38"/>
      <c r="I203" s="38"/>
      <c r="J203" s="8"/>
      <c r="K203" s="8"/>
      <c r="L203" s="8"/>
      <c r="M203" s="8"/>
      <c r="N203" s="8"/>
      <c r="O203" s="8"/>
      <c r="P203" s="8"/>
      <c r="Q203" s="8"/>
    </row>
    <row r="204" spans="1:17">
      <c r="A204" s="5"/>
      <c r="B204" s="8"/>
      <c r="C204" s="8"/>
      <c r="D204" s="8"/>
      <c r="E204" s="8"/>
      <c r="F204" s="8"/>
      <c r="G204" s="8"/>
      <c r="H204" s="38"/>
      <c r="I204" s="38"/>
      <c r="J204" s="8"/>
      <c r="K204" s="8"/>
      <c r="L204" s="8"/>
      <c r="M204" s="8"/>
      <c r="N204" s="8"/>
      <c r="O204" s="8"/>
      <c r="P204" s="8"/>
      <c r="Q204" s="8"/>
    </row>
    <row r="205" spans="1:17">
      <c r="B205" s="8"/>
      <c r="C205" s="8"/>
      <c r="D205" s="8"/>
      <c r="E205" s="8"/>
      <c r="F205" s="8"/>
      <c r="G205" s="8"/>
      <c r="H205" s="38"/>
      <c r="I205" s="38"/>
      <c r="J205" s="8"/>
      <c r="K205" s="8"/>
      <c r="L205" s="8"/>
      <c r="M205" s="8"/>
      <c r="N205" s="8"/>
      <c r="O205" s="8"/>
      <c r="P205" s="8"/>
      <c r="Q205" s="8"/>
    </row>
    <row r="206" spans="1:17">
      <c r="A206" s="5"/>
      <c r="B206" s="8"/>
      <c r="C206" s="8"/>
      <c r="D206" s="8"/>
      <c r="E206" s="8"/>
      <c r="F206" s="8"/>
      <c r="G206" s="8"/>
      <c r="H206" s="38"/>
      <c r="I206" s="38"/>
      <c r="J206" s="8"/>
      <c r="K206" s="8"/>
      <c r="L206" s="8"/>
      <c r="M206" s="8"/>
      <c r="N206" s="8"/>
      <c r="O206" s="8"/>
      <c r="P206" s="8"/>
      <c r="Q206" s="8"/>
    </row>
    <row r="207" spans="1:17">
      <c r="B207" s="8"/>
      <c r="C207" s="8"/>
      <c r="D207" s="8"/>
      <c r="E207" s="8"/>
      <c r="F207" s="8"/>
      <c r="G207" s="8"/>
      <c r="H207" s="38"/>
      <c r="I207" s="38"/>
      <c r="J207" s="8"/>
      <c r="K207" s="8"/>
      <c r="L207" s="8"/>
      <c r="M207" s="8"/>
      <c r="N207" s="8"/>
      <c r="O207" s="8"/>
      <c r="P207" s="8"/>
      <c r="Q207" s="8"/>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T51"/>
  <sheetViews>
    <sheetView topLeftCell="K3" workbookViewId="0">
      <selection activeCell="I16" sqref="I16"/>
    </sheetView>
  </sheetViews>
  <sheetFormatPr defaultRowHeight="15"/>
  <cols>
    <col min="1" max="1" width="15.5703125" customWidth="1"/>
    <col min="2" max="2" width="14.7109375" customWidth="1"/>
    <col min="3" max="3" width="24.7109375" customWidth="1"/>
    <col min="4" max="4" width="24.28515625" customWidth="1"/>
    <col min="5" max="5" width="24.5703125" customWidth="1"/>
    <col min="6" max="6" width="27.7109375" customWidth="1"/>
    <col min="7" max="7" width="21.140625" customWidth="1"/>
    <col min="8" max="8" width="27.7109375" customWidth="1"/>
    <col min="9" max="10" width="27.85546875" customWidth="1"/>
    <col min="11" max="11" width="24.42578125" customWidth="1"/>
    <col min="12" max="12" width="24.5703125" customWidth="1"/>
    <col min="13" max="13" width="24.7109375" customWidth="1"/>
    <col min="14" max="14" width="21.7109375" customWidth="1"/>
    <col min="15" max="15" width="24.140625" customWidth="1"/>
    <col min="16" max="16" width="14.7109375" customWidth="1"/>
    <col min="17" max="17" width="15.5703125" customWidth="1"/>
    <col min="18" max="18" width="26.28515625" customWidth="1"/>
    <col min="19" max="19" width="21.28515625" customWidth="1"/>
    <col min="20" max="20" width="24.42578125" customWidth="1"/>
  </cols>
  <sheetData>
    <row r="1" spans="1:20" s="11" customFormat="1"/>
    <row r="2" spans="1:20" s="11" customFormat="1">
      <c r="A2" s="17" t="s">
        <v>27</v>
      </c>
      <c r="B2" s="13"/>
      <c r="C2" s="13"/>
      <c r="D2" s="20"/>
      <c r="E2" s="24"/>
      <c r="F2" s="24"/>
      <c r="G2" s="24"/>
    </row>
    <row r="3" spans="1:20" s="11" customFormat="1"/>
    <row r="4" spans="1:20" s="23" customFormat="1" ht="30">
      <c r="A4" s="21" t="s">
        <v>0</v>
      </c>
      <c r="B4" s="2" t="s">
        <v>9</v>
      </c>
      <c r="C4" s="2" t="s">
        <v>19</v>
      </c>
      <c r="D4" s="2" t="s">
        <v>22</v>
      </c>
      <c r="E4" s="2" t="s">
        <v>20</v>
      </c>
      <c r="F4" s="2" t="s">
        <v>21</v>
      </c>
      <c r="G4" s="2" t="s">
        <v>30</v>
      </c>
      <c r="H4" s="2" t="s">
        <v>28</v>
      </c>
      <c r="I4" s="2"/>
      <c r="J4" s="2"/>
      <c r="K4" s="3" t="s">
        <v>17</v>
      </c>
      <c r="L4" s="3" t="s">
        <v>18</v>
      </c>
      <c r="M4" s="3" t="s">
        <v>22</v>
      </c>
      <c r="N4" s="39" t="s">
        <v>23</v>
      </c>
      <c r="O4" s="39" t="s">
        <v>20</v>
      </c>
      <c r="P4" s="3" t="s">
        <v>10</v>
      </c>
      <c r="Q4" s="39" t="s">
        <v>24</v>
      </c>
      <c r="R4" s="39" t="s">
        <v>29</v>
      </c>
      <c r="S4" s="39" t="s">
        <v>30</v>
      </c>
      <c r="T4" s="39" t="s">
        <v>28</v>
      </c>
    </row>
    <row r="5" spans="1:20" s="11" customFormat="1">
      <c r="A5" s="10"/>
      <c r="B5" s="23"/>
      <c r="C5" s="24"/>
    </row>
    <row r="6" spans="1:20" s="11" customFormat="1">
      <c r="A6" s="11">
        <v>1</v>
      </c>
      <c r="B6" s="25">
        <f>IF(Data!G8="","",Data!G8)</f>
        <v>1000</v>
      </c>
      <c r="C6" s="16">
        <f>IF(Data!B8=0,"",L6)</f>
        <v>852</v>
      </c>
      <c r="D6" s="15">
        <f>IF(Data!B8&gt;0,M6,"")</f>
        <v>2897.2</v>
      </c>
      <c r="E6" s="40">
        <f>IF(Data!B8&gt;0,O6,"")</f>
        <v>1884.4802303278627</v>
      </c>
      <c r="F6" s="28">
        <f>IF(Data!B8&gt;0,P6,"")</f>
        <v>5.5912044352938892</v>
      </c>
      <c r="G6" s="41">
        <f>IF(Data!B8&gt;0,S6,"")</f>
        <v>48</v>
      </c>
      <c r="H6" s="41">
        <f>IF(Data!B8&gt;0,T6,"")</f>
        <v>139.06559999999999</v>
      </c>
      <c r="I6" s="26"/>
      <c r="J6" s="26"/>
      <c r="K6" s="42">
        <f>INT(SQRT(2*Data!E$4*Data!B8/Data!C$4*100/Data!C8))</f>
        <v>894</v>
      </c>
      <c r="L6" s="42">
        <f>INT(SQRT(2*Data!E$4*Data!B8/Data!C$4*100/Data!F8))</f>
        <v>852</v>
      </c>
      <c r="M6" s="15">
        <f>(Data!B8*(Data!F8-Data!C8)/Data!C$4*100/Data!C8)+Data!F8/Data!C8*L6-(Data!D8-Data!E8)</f>
        <v>2897.2</v>
      </c>
      <c r="N6" s="29">
        <f>IF(Data!D8&gt;Data!E8,Data!E$4*((M6/K6)^2-1),Data!E$4*(M6/K6-1)^2)</f>
        <v>1900.4478877327845</v>
      </c>
      <c r="O6" s="15">
        <f>N6-(Data!E$4*Data!B8/B6+Data!C$4/100*Data!F8*B6/2-Data!E$4*Data!B8/K6-Data!C$4/100*Data!F8*K6/2)*Q6/Data!G$4</f>
        <v>1884.4802303278627</v>
      </c>
      <c r="P6" s="30">
        <f>O6/R6*100</f>
        <v>5.5912044352938892</v>
      </c>
      <c r="Q6" s="28">
        <f>(M6+Data!D8-Data!E8)/Data!B8*Data!G$4</f>
        <v>140.98559999999998</v>
      </c>
      <c r="R6" s="8">
        <f>(Data!B8*Data!F8+Data!E$4*Data!B8/B6+B6/2*Data!F8*Data!C$4/100)*Q6/Data!G$4</f>
        <v>33704.369999999995</v>
      </c>
      <c r="S6" s="28">
        <f>B6/Data!B8*Data!G$4</f>
        <v>48</v>
      </c>
      <c r="T6" s="9">
        <f>M6/Data!B8*Data!G$4</f>
        <v>139.06559999999999</v>
      </c>
    </row>
    <row r="7" spans="1:20" s="11" customFormat="1">
      <c r="A7" s="11">
        <v>2</v>
      </c>
      <c r="B7" s="25">
        <f>IF(Data!G9="","",Data!G9)</f>
        <v>50</v>
      </c>
      <c r="C7" s="16">
        <f>IF(Data!B9=0,"",L7)</f>
        <v>32</v>
      </c>
      <c r="D7" s="15">
        <f>IF(Data!B9&gt;0,M7,"")</f>
        <v>305.27999999999997</v>
      </c>
      <c r="E7" s="40">
        <f>IF(Data!B9&gt;0,O7,"")</f>
        <v>14222.677647058821</v>
      </c>
      <c r="F7" s="28">
        <f>IF(Data!B9&gt;0,P7,"")</f>
        <v>1.7825869989350669</v>
      </c>
      <c r="G7" s="41">
        <f>IF(Data!B9&gt;0,S7,"")</f>
        <v>7.0588235294117645</v>
      </c>
      <c r="H7" s="41">
        <f>IF(Data!B9&gt;0,T7,"")</f>
        <v>43.098352941176465</v>
      </c>
      <c r="I7" s="26"/>
      <c r="J7" s="26"/>
      <c r="K7" s="42">
        <f>INT(SQRT(2*Data!E$4*Data!B9/Data!C$4*100/Data!C9))</f>
        <v>32</v>
      </c>
      <c r="L7" s="42">
        <f>INT(SQRT(2*Data!E$4*Data!B9/Data!C$4*100/Data!F9))</f>
        <v>32</v>
      </c>
      <c r="M7" s="15">
        <f>(Data!B9*(Data!F9-Data!C9)/Data!C$4*100/Data!C9)+Data!F9/Data!C9*L7-(Data!D9-Data!E9)</f>
        <v>305.27999999999997</v>
      </c>
      <c r="N7" s="29">
        <f>IF(Data!D9&gt;Data!E9,Data!E$4*((M7/K7)^2-1),Data!E$4*(M7/K7-1)^2)</f>
        <v>14586.319999999998</v>
      </c>
      <c r="O7" s="15">
        <f>N7-(Data!E$4*Data!B9/B7+Data!C$4/100*Data!F9*B7/2-Data!E$4*Data!B9/K7-Data!C$4/100*Data!F9*K7/2)*Q7/Data!G$4</f>
        <v>14222.677647058821</v>
      </c>
      <c r="P7" s="30">
        <f t="shared" ref="P7:P25" si="0">O7/R7*100</f>
        <v>1.7825869989350669</v>
      </c>
      <c r="Q7" s="28">
        <f>(M7+Data!D9-Data!E9)/Data!B9*Data!G$4</f>
        <v>43.098352941176465</v>
      </c>
      <c r="R7" s="8">
        <f>(Data!B9*Data!F9+Data!E$4*Data!B9/B7+B7/2*Data!F9*Data!C$4/100)*Q7/Data!G$4</f>
        <v>797867.23764705868</v>
      </c>
      <c r="S7" s="28">
        <f>B7/Data!B9*Data!G$4</f>
        <v>7.0588235294117645</v>
      </c>
      <c r="T7" s="9">
        <f>M7/Data!B9*Data!G$4</f>
        <v>43.098352941176465</v>
      </c>
    </row>
    <row r="8" spans="1:20" s="11" customFormat="1">
      <c r="A8" s="11">
        <v>3</v>
      </c>
      <c r="B8" s="25">
        <v>20</v>
      </c>
      <c r="C8" s="16">
        <f>IF(Data!B10=0,"",L8)</f>
        <v>13</v>
      </c>
      <c r="D8" s="15">
        <f>IF(Data!B10&gt;0,M8,"")</f>
        <v>13.649999999999999</v>
      </c>
      <c r="E8" s="40">
        <f>IF(Data!B10&gt;0,O8,"")</f>
        <v>-57.512857142857172</v>
      </c>
      <c r="F8" s="28">
        <f>IF(Data!B10&gt;0,P8,"")</f>
        <v>-0.53920915365766631</v>
      </c>
      <c r="G8" s="41">
        <f>IF(Data!B10&gt;0,S8,"")</f>
        <v>96</v>
      </c>
      <c r="H8" s="41">
        <f>IF(Data!B10&gt;0,T8,"")</f>
        <v>65.52</v>
      </c>
      <c r="I8" s="26"/>
      <c r="J8" s="26"/>
      <c r="K8" s="42">
        <f>INT(SQRT(2*Data!E$4*Data!B10/Data!C$4*100/Data!C10))</f>
        <v>14</v>
      </c>
      <c r="L8" s="42">
        <f>INT(SQRT(2*Data!E$4*Data!B10/Data!C$4*100/Data!F10))</f>
        <v>13</v>
      </c>
      <c r="M8" s="15">
        <f>(Data!B10*(Data!F10-Data!C10)/Data!C$4*100/Data!C10)+Data!F10/Data!C10*L8-(Data!D10-Data!E10)</f>
        <v>13.649999999999999</v>
      </c>
      <c r="N8" s="29">
        <f>IF(Data!D10&gt;Data!E10,Data!E$4*((M8/K8)^2-1),Data!E$4*(M8/K8-1)^2)</f>
        <v>-9.8750000000000568</v>
      </c>
      <c r="O8" s="15">
        <f>N8-(Data!E$4*Data!B10/B8+Data!C$4/100*Data!F10*B8/2-Data!E$4*Data!B10/K8-Data!C$4/100*Data!F10*K8/2)*Q8/Data!G$4</f>
        <v>-57.512857142857172</v>
      </c>
      <c r="P8" s="30">
        <f t="shared" si="0"/>
        <v>-0.53920915365766631</v>
      </c>
      <c r="Q8" s="28">
        <f>(M8+Data!D10-Data!E10)/Data!B10*Data!G$4</f>
        <v>113.52</v>
      </c>
      <c r="R8" s="8">
        <f>(Data!B10*Data!F10+Data!E$4*Data!B10/B8+B8/2*Data!F10*Data!C$4/100)*Q8/Data!G$4</f>
        <v>10666.15</v>
      </c>
      <c r="S8" s="28">
        <f>B8/Data!B10*Data!G$4</f>
        <v>96</v>
      </c>
      <c r="T8" s="9">
        <f>M8/Data!B10*Data!G$4</f>
        <v>65.52</v>
      </c>
    </row>
    <row r="9" spans="1:20" s="11" customFormat="1">
      <c r="A9" s="11">
        <v>4</v>
      </c>
      <c r="B9" s="25">
        <f>IF(Data!G11="","",Data!G11)</f>
        <v>100</v>
      </c>
      <c r="C9" s="16">
        <f>IF(Data!B11=0,"",L9)</f>
        <v>82</v>
      </c>
      <c r="D9" s="15">
        <f>IF(Data!B11&gt;0,M9,"")</f>
        <v>2095.6666666666665</v>
      </c>
      <c r="E9" s="40">
        <f>IF(Data!B11&gt;0,O9,"")</f>
        <v>101517.45691148001</v>
      </c>
      <c r="F9" s="28">
        <f>IF(Data!B11&gt;0,P9,"")</f>
        <v>6.8719619362785354</v>
      </c>
      <c r="G9" s="41">
        <f>IF(Data!B11&gt;0,S9,"")</f>
        <v>8</v>
      </c>
      <c r="H9" s="41">
        <f>IF(Data!B11&gt;0,T9,"")</f>
        <v>167.65333333333331</v>
      </c>
      <c r="I9" s="26"/>
      <c r="J9" s="26"/>
      <c r="K9" s="42">
        <f>INT(SQRT(2*Data!E$4*Data!B11/Data!C$4*100/Data!C11))</f>
        <v>89</v>
      </c>
      <c r="L9" s="42">
        <f>INT(SQRT(2*Data!E$4*Data!B11/Data!C$4*100/Data!F11))</f>
        <v>82</v>
      </c>
      <c r="M9" s="15">
        <f>(Data!B11*(Data!F11-Data!C11)/Data!C$4*100/Data!C11)+Data!F11/Data!C11*L9-(Data!D11-Data!E11)</f>
        <v>2095.6666666666665</v>
      </c>
      <c r="N9" s="29">
        <f>IF(Data!D11&gt;Data!E11,Data!E$4*((M9/K9)^2-1),Data!E$4*(M9/K9-1)^2)</f>
        <v>101671.78667115542</v>
      </c>
      <c r="O9" s="15">
        <f>N9-(Data!E$4*Data!B11/B9+Data!C$4/100*Data!F11*B9/2-Data!E$4*Data!B11/K9-Data!C$4/100*Data!F11*K9/2)*Q9/Data!G$4</f>
        <v>101517.45691148001</v>
      </c>
      <c r="P9" s="30">
        <f t="shared" si="0"/>
        <v>6.8719619362785354</v>
      </c>
      <c r="Q9" s="28">
        <f>(M9+Data!D11-Data!E11)/Data!B11*Data!G$4</f>
        <v>167.65333333333331</v>
      </c>
      <c r="R9" s="8">
        <f>(Data!B11*Data!F11+Data!E$4*Data!B11/B9+B9/2*Data!F11*Data!C$4/100)*Q9/Data!G$4</f>
        <v>1477270.361111111</v>
      </c>
      <c r="S9" s="28">
        <f>B9/Data!B11*Data!G$4</f>
        <v>8</v>
      </c>
      <c r="T9" s="9">
        <f>M9/Data!B11*Data!G$4</f>
        <v>167.65333333333331</v>
      </c>
    </row>
    <row r="10" spans="1:20" s="11" customFormat="1">
      <c r="A10" s="11">
        <v>5</v>
      </c>
      <c r="B10" s="25">
        <v>30</v>
      </c>
      <c r="C10" s="16">
        <f>IF(Data!B12=0,"",L10)</f>
        <v>20</v>
      </c>
      <c r="D10" s="15">
        <f>IF(Data!B12&gt;0,M10,"")</f>
        <v>382</v>
      </c>
      <c r="E10" s="40">
        <f>IF(Data!B12&gt;0,O10,"")</f>
        <v>58618.172902494334</v>
      </c>
      <c r="F10" s="28">
        <f>IF(Data!B12&gt;0,P10,"")</f>
        <v>4.6214294713344835</v>
      </c>
      <c r="G10" s="41">
        <f>IF(Data!B12&gt;0,S10,"")</f>
        <v>8</v>
      </c>
      <c r="H10" s="41">
        <f>IF(Data!B12&gt;0,T10,"")</f>
        <v>101.86666666666667</v>
      </c>
      <c r="I10" s="26"/>
      <c r="J10" s="26"/>
      <c r="K10" s="42">
        <f>INT(SQRT(2*Data!E$4*Data!B12/Data!C$4*100/Data!C12))</f>
        <v>21</v>
      </c>
      <c r="L10" s="42">
        <f>INT(SQRT(2*Data!E$4*Data!B12/Data!C$4*100/Data!F12))</f>
        <v>20</v>
      </c>
      <c r="M10" s="15">
        <f>(Data!B12*(Data!F12-Data!C12)/Data!C$4*100/Data!C12)+Data!F12/Data!C12*L10-(Data!D12-Data!E12)</f>
        <v>382</v>
      </c>
      <c r="N10" s="29">
        <f>IF(Data!D12&gt;Data!E12,Data!E$4*((M10/K10)^2-1),Data!E$4*(M10/K10-1)^2)</f>
        <v>59102.494331065762</v>
      </c>
      <c r="O10" s="15">
        <f>N10-(Data!E$4*Data!B12/B10+Data!C$4/100*Data!F12*B10/2-Data!E$4*Data!B12/K10-Data!C$4/100*Data!F12*K10/2)*Q10/Data!G$4</f>
        <v>58618.172902494334</v>
      </c>
      <c r="P10" s="30">
        <f t="shared" si="0"/>
        <v>4.6214294713344835</v>
      </c>
      <c r="Q10" s="28">
        <f>(M10+Data!D12-Data!E12)/Data!B12*Data!G$4</f>
        <v>101.86666666666667</v>
      </c>
      <c r="R10" s="8">
        <f>(Data!B12*Data!F12+Data!E$4*Data!B12/B10+B10/2*Data!F12*Data!C$4/100)*Q10/Data!G$4</f>
        <v>1268399.1666666667</v>
      </c>
      <c r="S10" s="28">
        <f>B10/Data!B12*Data!G$4</f>
        <v>8</v>
      </c>
      <c r="T10" s="9">
        <f>M10/Data!B12*Data!G$4</f>
        <v>101.86666666666667</v>
      </c>
    </row>
    <row r="11" spans="1:20" s="11" customFormat="1">
      <c r="A11" s="11">
        <v>6</v>
      </c>
      <c r="B11" s="25">
        <v>40</v>
      </c>
      <c r="C11" s="16">
        <f>IF(Data!B13=0,"",L11)</f>
        <v>25</v>
      </c>
      <c r="D11" s="15">
        <f>IF(Data!B13&gt;0,M11,"")</f>
        <v>430</v>
      </c>
      <c r="E11" s="40">
        <f>IF(Data!B13&gt;0,O11,"")</f>
        <v>40598.938775510214</v>
      </c>
      <c r="F11" s="28">
        <f>IF(Data!B13&gt;0,P11,"")</f>
        <v>7.7581049044562906</v>
      </c>
      <c r="G11" s="41">
        <f>IF(Data!B13&gt;0,S11,"")</f>
        <v>19.2</v>
      </c>
      <c r="H11" s="41">
        <f>IF(Data!B13&gt;0,T11,"")</f>
        <v>206.4</v>
      </c>
      <c r="I11" s="26"/>
      <c r="J11" s="26"/>
      <c r="K11" s="42">
        <f>INT(SQRT(2*Data!E$4*Data!B13/Data!C$4*100/Data!C13))</f>
        <v>28</v>
      </c>
      <c r="L11" s="42">
        <f>INT(SQRT(2*Data!E$4*Data!B13/Data!C$4*100/Data!F13))</f>
        <v>25</v>
      </c>
      <c r="M11" s="15">
        <f>(Data!B13*(Data!F13-Data!C13)/Data!C$4*100/Data!C13)+Data!F13/Data!C13*L11-(Data!D13-Data!E13)</f>
        <v>430</v>
      </c>
      <c r="N11" s="29">
        <f>IF(Data!D13&gt;Data!E13,Data!E$4*((M11/K11)^2-1),Data!E$4*(M11/K11-1)^2)</f>
        <v>41225.510204081642</v>
      </c>
      <c r="O11" s="15">
        <f>N11-(Data!E$4*Data!B13/B11+Data!C$4/100*Data!F13*B11/2-Data!E$4*Data!B13/K11-Data!C$4/100*Data!F13*K11/2)*Q11/Data!G$4</f>
        <v>40598.938775510214</v>
      </c>
      <c r="P11" s="30">
        <f t="shared" si="0"/>
        <v>7.7581049044562906</v>
      </c>
      <c r="Q11" s="28">
        <f>(M11+Data!D13-Data!E13)/Data!B13*Data!G$4</f>
        <v>206.4</v>
      </c>
      <c r="R11" s="8">
        <f>(Data!B13*Data!F13+Data!E$4*Data!B13/B11+B11/2*Data!F13*Data!C$4/100)*Q11/Data!G$4</f>
        <v>523310</v>
      </c>
      <c r="S11" s="28">
        <f>B11/Data!B13*Data!G$4</f>
        <v>19.2</v>
      </c>
      <c r="T11" s="9">
        <f>M11/Data!B13*Data!G$4</f>
        <v>206.4</v>
      </c>
    </row>
    <row r="12" spans="1:20" s="11" customFormat="1">
      <c r="A12" s="11">
        <v>7</v>
      </c>
      <c r="B12" s="25" t="str">
        <f>IF(Data!G14="","",Data!G14)</f>
        <v/>
      </c>
      <c r="C12" s="16" t="str">
        <f>IF(Data!B14=0,"",L12)</f>
        <v/>
      </c>
      <c r="D12" s="15" t="str">
        <f>IF(Data!B14&gt;0,M12,"")</f>
        <v/>
      </c>
      <c r="E12" s="40" t="str">
        <f>IF(Data!B14&gt;0,O12,"")</f>
        <v/>
      </c>
      <c r="F12" s="28" t="str">
        <f>IF(Data!B14&gt;0,P12,"")</f>
        <v/>
      </c>
      <c r="G12" s="41" t="str">
        <f>IF(Data!B14&gt;0,S12,"")</f>
        <v/>
      </c>
      <c r="H12" s="41" t="str">
        <f>IF(Data!B14&gt;0,T12,"")</f>
        <v/>
      </c>
      <c r="I12" s="26"/>
      <c r="J12" s="26"/>
      <c r="K12" s="42" t="e">
        <f>INT(SQRT(2*Data!E$4*Data!B14/Data!C$4*100/Data!C14))</f>
        <v>#DIV/0!</v>
      </c>
      <c r="L12" s="42" t="e">
        <f>INT(SQRT(2*Data!E$4*Data!B14/Data!C$4*100/Data!F14))</f>
        <v>#DIV/0!</v>
      </c>
      <c r="M12" s="15" t="e">
        <f>(Data!B14*(Data!F14-Data!C14)/Data!C$4*100/Data!C14)+Data!F14/Data!C14*L12-(Data!D14-Data!E14)</f>
        <v>#DIV/0!</v>
      </c>
      <c r="N12" s="29" t="e">
        <f>IF(Data!D14&gt;Data!E14,Data!E$4*((M12/K12)^2-1),Data!E$4*(M12/K12-1)^2)</f>
        <v>#DIV/0!</v>
      </c>
      <c r="O12" s="15" t="e">
        <f>N12-(Data!E$4*Data!B14/B12+Data!C$4/100*Data!F14*B12/2-Data!E$4*Data!B14/K12-Data!C$4/100*Data!F14*K12/2)*Q12/Data!G$4</f>
        <v>#DIV/0!</v>
      </c>
      <c r="P12" s="30" t="e">
        <f t="shared" si="0"/>
        <v>#DIV/0!</v>
      </c>
      <c r="Q12" s="28" t="e">
        <f>(M12+Data!D14-Data!E14)/Data!B14*Data!G$4</f>
        <v>#DIV/0!</v>
      </c>
      <c r="R12" s="8" t="e">
        <f>(Data!B14*Data!F14+Data!E$4*Data!B14/B12+B12/2*Data!F14*Data!C$4/100)*Q12/Data!G$4</f>
        <v>#VALUE!</v>
      </c>
      <c r="S12" s="28" t="e">
        <f>B12/Data!B14*Data!G$4</f>
        <v>#VALUE!</v>
      </c>
      <c r="T12" s="9" t="e">
        <f>M12/Data!B14*Data!G$4</f>
        <v>#DIV/0!</v>
      </c>
    </row>
    <row r="13" spans="1:20" s="11" customFormat="1">
      <c r="A13" s="11">
        <v>8</v>
      </c>
      <c r="B13" s="25" t="str">
        <f>IF(Data!G15="","",Data!G15)</f>
        <v/>
      </c>
      <c r="C13" s="16" t="str">
        <f>IF(Data!B15=0,"",L13)</f>
        <v/>
      </c>
      <c r="D13" s="15" t="str">
        <f>IF(Data!B15&gt;0,M13,"")</f>
        <v/>
      </c>
      <c r="E13" s="40" t="str">
        <f>IF(Data!B15&gt;0,O13,"")</f>
        <v/>
      </c>
      <c r="F13" s="28" t="str">
        <f>IF(Data!B15&gt;0,P13,"")</f>
        <v/>
      </c>
      <c r="G13" s="41" t="str">
        <f>IF(Data!B15&gt;0,S13,"")</f>
        <v/>
      </c>
      <c r="H13" s="41" t="str">
        <f>IF(Data!B15&gt;0,T13,"")</f>
        <v/>
      </c>
      <c r="I13" s="26"/>
      <c r="J13" s="26"/>
      <c r="K13" s="42" t="e">
        <f>INT(SQRT(2*Data!E$4*Data!B15/Data!C$4*100/Data!C15))</f>
        <v>#DIV/0!</v>
      </c>
      <c r="L13" s="42" t="e">
        <f>INT(SQRT(2*Data!E$4*Data!B15/Data!C$4*100/Data!F15))</f>
        <v>#DIV/0!</v>
      </c>
      <c r="M13" s="15" t="e">
        <f>(Data!B15*(Data!F15-Data!C15)/Data!C$4*100/Data!C15)+Data!F15/Data!C15*L13-(Data!D15-Data!E15)</f>
        <v>#DIV/0!</v>
      </c>
      <c r="N13" s="29" t="e">
        <f>IF(Data!D15&gt;Data!E15,Data!E$4*((M13/K13)^2-1),Data!E$4*(M13/K13-1)^2)</f>
        <v>#DIV/0!</v>
      </c>
      <c r="O13" s="15" t="e">
        <f>N13-(Data!E$4*Data!B15/B13+Data!C$4/100*Data!F15*B13/2-Data!E$4*Data!B15/K13-Data!C$4/100*Data!F15*K13/2)*Q13/Data!G$4</f>
        <v>#DIV/0!</v>
      </c>
      <c r="P13" s="30" t="e">
        <f t="shared" si="0"/>
        <v>#DIV/0!</v>
      </c>
      <c r="Q13" s="28" t="e">
        <f>(M13+Data!D15-Data!E15)/Data!B15*Data!G$4</f>
        <v>#DIV/0!</v>
      </c>
      <c r="R13" s="8" t="e">
        <f>(Data!B15*Data!F15+Data!E$4*Data!B15/B13+B13/2*Data!F15*Data!C$4/100)*Q13/Data!G$4</f>
        <v>#VALUE!</v>
      </c>
      <c r="S13" s="28" t="e">
        <f>B13/Data!B15*Data!G$4</f>
        <v>#VALUE!</v>
      </c>
      <c r="T13" s="9" t="e">
        <f>M13/Data!B15*Data!G$4</f>
        <v>#DIV/0!</v>
      </c>
    </row>
    <row r="14" spans="1:20" s="11" customFormat="1">
      <c r="A14" s="11">
        <v>9</v>
      </c>
      <c r="B14" s="25" t="str">
        <f>IF(Data!G16="","",Data!G16)</f>
        <v/>
      </c>
      <c r="C14" s="16" t="str">
        <f>IF(Data!B16=0,"",L14)</f>
        <v/>
      </c>
      <c r="D14" s="15" t="str">
        <f>IF(Data!B16&gt;0,M14,"")</f>
        <v/>
      </c>
      <c r="E14" s="40" t="str">
        <f>IF(Data!B16&gt;0,O14,"")</f>
        <v/>
      </c>
      <c r="F14" s="28" t="str">
        <f>IF(Data!B16&gt;0,P14,"")</f>
        <v/>
      </c>
      <c r="G14" s="41" t="str">
        <f>IF(Data!B16&gt;0,S14,"")</f>
        <v/>
      </c>
      <c r="H14" s="41" t="str">
        <f>IF(Data!B16&gt;0,T14,"")</f>
        <v/>
      </c>
      <c r="I14" s="26"/>
      <c r="J14" s="26"/>
      <c r="K14" s="42" t="e">
        <f>INT(SQRT(2*Data!E$4*Data!B16/Data!C$4*100/Data!C16))</f>
        <v>#DIV/0!</v>
      </c>
      <c r="L14" s="42" t="e">
        <f>INT(SQRT(2*Data!E$4*Data!B16/Data!C$4*100/Data!F16))</f>
        <v>#DIV/0!</v>
      </c>
      <c r="M14" s="15" t="e">
        <f>(Data!B16*(Data!F16-Data!C16)/Data!C$4*100/Data!C16)+Data!F16/Data!C16*L14-(Data!D16-Data!E16)</f>
        <v>#DIV/0!</v>
      </c>
      <c r="N14" s="29" t="e">
        <f>IF(Data!D16&gt;Data!E16,Data!E$4*((M14/K14)^2-1),Data!E$4*(M14/K14-1)^2)</f>
        <v>#DIV/0!</v>
      </c>
      <c r="O14" s="15" t="e">
        <f>N14-(Data!E$4*Data!B16/B14+Data!C$4/100*Data!F16*B14/2-Data!E$4*Data!B16/K14-Data!C$4/100*Data!F16*K14/2)*Q14/Data!G$4</f>
        <v>#DIV/0!</v>
      </c>
      <c r="P14" s="30" t="e">
        <f t="shared" si="0"/>
        <v>#DIV/0!</v>
      </c>
      <c r="Q14" s="28" t="e">
        <f>(M14+Data!D16-Data!E16)/Data!B16*Data!G$4</f>
        <v>#DIV/0!</v>
      </c>
      <c r="R14" s="8" t="e">
        <f>(Data!B16*Data!F16+Data!E$4*Data!B16/B14+B14/2*Data!F16*Data!C$4/100)*Q14/Data!G$4</f>
        <v>#VALUE!</v>
      </c>
      <c r="S14" s="28" t="e">
        <f>B14/Data!B16*Data!G$4</f>
        <v>#VALUE!</v>
      </c>
      <c r="T14" s="9" t="e">
        <f>M14/Data!B16*Data!G$4</f>
        <v>#DIV/0!</v>
      </c>
    </row>
    <row r="15" spans="1:20" s="11" customFormat="1">
      <c r="A15" s="11">
        <v>10</v>
      </c>
      <c r="B15" s="25" t="str">
        <f>IF(Data!G17="","",Data!G17)</f>
        <v/>
      </c>
      <c r="C15" s="16" t="str">
        <f>IF(Data!B17=0,"",L15)</f>
        <v/>
      </c>
      <c r="D15" s="15" t="str">
        <f>IF(Data!B17&gt;0,M15,"")</f>
        <v/>
      </c>
      <c r="E15" s="40" t="str">
        <f>IF(Data!B17&gt;0,O15,"")</f>
        <v/>
      </c>
      <c r="F15" s="28" t="str">
        <f>IF(Data!B17&gt;0,P15,"")</f>
        <v/>
      </c>
      <c r="G15" s="41" t="str">
        <f>IF(Data!B17&gt;0,S15,"")</f>
        <v/>
      </c>
      <c r="H15" s="41" t="str">
        <f>IF(Data!B17&gt;0,T15,"")</f>
        <v/>
      </c>
      <c r="I15" s="26"/>
      <c r="J15" s="26"/>
      <c r="K15" s="42" t="e">
        <f>INT(SQRT(2*Data!E$4*Data!B17/Data!C$4*100/Data!C17))</f>
        <v>#DIV/0!</v>
      </c>
      <c r="L15" s="42" t="e">
        <f>INT(SQRT(2*Data!E$4*Data!B17/Data!C$4*100/Data!F17))</f>
        <v>#DIV/0!</v>
      </c>
      <c r="M15" s="15" t="e">
        <f>(Data!B17*(Data!F17-Data!C17)/Data!C$4*100/Data!C17)+Data!F17/Data!C17*L15-(Data!D17-Data!E17)</f>
        <v>#DIV/0!</v>
      </c>
      <c r="N15" s="29" t="e">
        <f>IF(Data!D17&gt;Data!E17,Data!E$4*((M15/K15)^2-1),Data!E$4*(M15/K15-1)^2)</f>
        <v>#DIV/0!</v>
      </c>
      <c r="O15" s="15" t="e">
        <f>N15-(Data!E$4*Data!B17/B15+Data!C$4/100*Data!F17*B15/2-Data!E$4*Data!B17/K15-Data!C$4/100*Data!F17*K15/2)*Q15/Data!G$4</f>
        <v>#DIV/0!</v>
      </c>
      <c r="P15" s="30" t="e">
        <f t="shared" si="0"/>
        <v>#DIV/0!</v>
      </c>
      <c r="Q15" s="28" t="e">
        <f>(M15+Data!D17-Data!E17)/Data!B17*Data!G$4</f>
        <v>#DIV/0!</v>
      </c>
      <c r="R15" s="8" t="e">
        <f>(Data!B17*Data!F17+Data!E$4*Data!B17/B15+B15/2*Data!F17*Data!C$4/100)*Q15/Data!G$4</f>
        <v>#VALUE!</v>
      </c>
      <c r="S15" s="28" t="e">
        <f>B15/Data!B17*Data!G$4</f>
        <v>#VALUE!</v>
      </c>
      <c r="T15" s="9" t="e">
        <f>M15/Data!B17*Data!G$4</f>
        <v>#DIV/0!</v>
      </c>
    </row>
    <row r="16" spans="1:20" s="11" customFormat="1">
      <c r="A16" s="11">
        <v>11</v>
      </c>
      <c r="B16" s="25" t="str">
        <f>IF(Data!G18="","",Data!G18)</f>
        <v/>
      </c>
      <c r="C16" s="16" t="str">
        <f>IF(Data!B18=0,"",L16)</f>
        <v/>
      </c>
      <c r="D16" s="15" t="str">
        <f>IF(Data!B18&gt;0,M16,"")</f>
        <v/>
      </c>
      <c r="E16" s="40" t="str">
        <f>IF(Data!B18&gt;0,O16,"")</f>
        <v/>
      </c>
      <c r="F16" s="28" t="str">
        <f>IF(Data!B18&gt;0,P16,"")</f>
        <v/>
      </c>
      <c r="G16" s="41" t="str">
        <f>IF(Data!B18&gt;0,S16,"")</f>
        <v/>
      </c>
      <c r="H16" s="41" t="str">
        <f>IF(Data!B18&gt;0,T16,"")</f>
        <v/>
      </c>
      <c r="I16" s="26"/>
      <c r="J16" s="26"/>
      <c r="K16" s="42" t="e">
        <f>INT(SQRT(2*Data!E$4*Data!B18/Data!C$4*100/Data!C18))</f>
        <v>#DIV/0!</v>
      </c>
      <c r="L16" s="42" t="e">
        <f>INT(SQRT(2*Data!E$4*Data!B18/Data!C$4*100/Data!F18))</f>
        <v>#DIV/0!</v>
      </c>
      <c r="M16" s="15" t="e">
        <f>(Data!B18*(Data!F18-Data!C18)/Data!C$4*100/Data!C18)+Data!F18/Data!C18*L16-(Data!D18-Data!E18)</f>
        <v>#DIV/0!</v>
      </c>
      <c r="N16" s="29" t="e">
        <f>IF(Data!D18&gt;Data!E18,Data!E$4*((M16/K16)^2-1),Data!E$4*(M16/K16-1)^2)</f>
        <v>#DIV/0!</v>
      </c>
      <c r="O16" s="15" t="e">
        <f>N16-(Data!E$4*Data!B18/B16+Data!C$4/100*Data!F18*B16/2-Data!E$4*Data!B18/K16-Data!C$4/100*Data!F18*K16/2)*Q16/Data!G$4</f>
        <v>#DIV/0!</v>
      </c>
      <c r="P16" s="30" t="e">
        <f t="shared" si="0"/>
        <v>#DIV/0!</v>
      </c>
      <c r="Q16" s="28" t="e">
        <f>(M16+Data!D18-Data!E18)/Data!B18*Data!G$4</f>
        <v>#DIV/0!</v>
      </c>
      <c r="R16" s="8" t="e">
        <f>(Data!B18*Data!F18+Data!E$4*Data!B18/B16+B16/2*Data!F18*Data!C$4/100)*Q16/Data!G$4</f>
        <v>#VALUE!</v>
      </c>
      <c r="S16" s="28" t="e">
        <f>B16/Data!B18*Data!G$4</f>
        <v>#VALUE!</v>
      </c>
      <c r="T16" s="9" t="e">
        <f>M16/Data!B18*Data!G$4</f>
        <v>#DIV/0!</v>
      </c>
    </row>
    <row r="17" spans="1:20" s="11" customFormat="1">
      <c r="A17" s="11">
        <v>12</v>
      </c>
      <c r="B17" s="25" t="str">
        <f>IF(Data!G19="","",Data!G19)</f>
        <v/>
      </c>
      <c r="C17" s="16" t="str">
        <f>IF(Data!B19=0,"",L17)</f>
        <v/>
      </c>
      <c r="D17" s="15" t="str">
        <f>IF(Data!B19&gt;0,M17,"")</f>
        <v/>
      </c>
      <c r="E17" s="40" t="str">
        <f>IF(Data!B19&gt;0,O17,"")</f>
        <v/>
      </c>
      <c r="F17" s="28" t="str">
        <f>IF(Data!B19&gt;0,P17,"")</f>
        <v/>
      </c>
      <c r="G17" s="41" t="str">
        <f>IF(Data!B19&gt;0,S17,"")</f>
        <v/>
      </c>
      <c r="H17" s="41" t="str">
        <f>IF(Data!B19&gt;0,T17,"")</f>
        <v/>
      </c>
      <c r="I17" s="26"/>
      <c r="J17" s="26"/>
      <c r="K17" s="42" t="e">
        <f>INT(SQRT(2*Data!E$4*Data!B19/Data!C$4*100/Data!C19))</f>
        <v>#DIV/0!</v>
      </c>
      <c r="L17" s="42" t="e">
        <f>INT(SQRT(2*Data!E$4*Data!B19/Data!C$4*100/Data!F19))</f>
        <v>#DIV/0!</v>
      </c>
      <c r="M17" s="15" t="e">
        <f>(Data!B19*(Data!F19-Data!C19)/Data!C$4*100/Data!C19)+Data!F19/Data!C19*L17-(Data!D19-Data!E19)</f>
        <v>#DIV/0!</v>
      </c>
      <c r="N17" s="29" t="e">
        <f>IF(Data!D19&gt;Data!E19,Data!E$4*((M17/K17)^2-1),Data!E$4*(M17/K17-1)^2)</f>
        <v>#DIV/0!</v>
      </c>
      <c r="O17" s="15" t="e">
        <f>N17-(Data!E$4*Data!B19/B17+Data!C$4/100*Data!F19*B17/2-Data!E$4*Data!B19/K17-Data!C$4/100*Data!F19*K17/2)*Q17/Data!G$4</f>
        <v>#DIV/0!</v>
      </c>
      <c r="P17" s="30" t="e">
        <f t="shared" si="0"/>
        <v>#DIV/0!</v>
      </c>
      <c r="Q17" s="28" t="e">
        <f>(M17+Data!D19-Data!E19)/Data!B19*Data!G$4</f>
        <v>#DIV/0!</v>
      </c>
      <c r="R17" s="8" t="e">
        <f>(Data!B19*Data!F19+Data!E$4*Data!B19/B17+B17/2*Data!F19*Data!C$4/100)*Q17/Data!G$4</f>
        <v>#VALUE!</v>
      </c>
      <c r="S17" s="28" t="e">
        <f>B17/Data!B19*Data!G$4</f>
        <v>#VALUE!</v>
      </c>
      <c r="T17" s="9" t="e">
        <f>M17/Data!B19*Data!G$4</f>
        <v>#DIV/0!</v>
      </c>
    </row>
    <row r="18" spans="1:20" s="11" customFormat="1">
      <c r="A18" s="11">
        <v>13</v>
      </c>
      <c r="B18" s="25" t="str">
        <f>IF(Data!G20="","",Data!G20)</f>
        <v/>
      </c>
      <c r="C18" s="16" t="str">
        <f>IF(Data!B20=0,"",L18)</f>
        <v/>
      </c>
      <c r="D18" s="15" t="str">
        <f>IF(Data!B20&gt;0,M18,"")</f>
        <v/>
      </c>
      <c r="E18" s="40" t="str">
        <f>IF(Data!B20&gt;0,O18,"")</f>
        <v/>
      </c>
      <c r="F18" s="28" t="str">
        <f>IF(Data!B20&gt;0,P18,"")</f>
        <v/>
      </c>
      <c r="G18" s="41" t="str">
        <f>IF(Data!B20&gt;0,S18,"")</f>
        <v/>
      </c>
      <c r="H18" s="41" t="str">
        <f>IF(Data!B20&gt;0,T18,"")</f>
        <v/>
      </c>
      <c r="I18" s="26"/>
      <c r="J18" s="26"/>
      <c r="K18" s="42" t="e">
        <f>INT(SQRT(2*Data!E$4*Data!B20/Data!C$4*100/Data!C20))</f>
        <v>#DIV/0!</v>
      </c>
      <c r="L18" s="42" t="e">
        <f>INT(SQRT(2*Data!E$4*Data!B20/Data!C$4*100/Data!F20))</f>
        <v>#DIV/0!</v>
      </c>
      <c r="M18" s="15" t="e">
        <f>(Data!B20*(Data!F20-Data!C20)/Data!C$4*100/Data!C20)+Data!F20/Data!C20*L18-(Data!D20-Data!E20)</f>
        <v>#DIV/0!</v>
      </c>
      <c r="N18" s="29" t="e">
        <f>IF(Data!D20&gt;Data!E20,Data!E$4*((M18/K18)^2-1),Data!E$4*(M18/K18-1)^2)</f>
        <v>#DIV/0!</v>
      </c>
      <c r="O18" s="15" t="e">
        <f>N18-(Data!E$4*Data!B20/B18+Data!C$4/100*Data!F20*B18/2-Data!E$4*Data!B20/K18-Data!C$4/100*Data!F20*K18/2)*Q18/Data!G$4</f>
        <v>#DIV/0!</v>
      </c>
      <c r="P18" s="30" t="e">
        <f t="shared" si="0"/>
        <v>#DIV/0!</v>
      </c>
      <c r="Q18" s="28" t="e">
        <f>(M18+Data!D20-Data!E20)/Data!B20*Data!G$4</f>
        <v>#DIV/0!</v>
      </c>
      <c r="R18" s="8" t="e">
        <f>(Data!B20*Data!F20+Data!E$4*Data!B20/B18+B18/2*Data!F20*Data!C$4/100)*Q18/Data!G$4</f>
        <v>#VALUE!</v>
      </c>
      <c r="S18" s="28" t="e">
        <f>B18/Data!B20*Data!G$4</f>
        <v>#VALUE!</v>
      </c>
      <c r="T18" s="9" t="e">
        <f>M18/Data!B20*Data!G$4</f>
        <v>#DIV/0!</v>
      </c>
    </row>
    <row r="19" spans="1:20" s="11" customFormat="1">
      <c r="A19" s="11">
        <v>14</v>
      </c>
      <c r="B19" s="25" t="str">
        <f>IF(Data!G21="","",Data!G21)</f>
        <v/>
      </c>
      <c r="C19" s="16" t="str">
        <f>IF(Data!B21=0,"",L19)</f>
        <v/>
      </c>
      <c r="D19" s="15" t="str">
        <f>IF(Data!B21&gt;0,M19,"")</f>
        <v/>
      </c>
      <c r="E19" s="40" t="str">
        <f>IF(Data!B21&gt;0,O19,"")</f>
        <v/>
      </c>
      <c r="F19" s="28" t="str">
        <f>IF(Data!B21&gt;0,P19,"")</f>
        <v/>
      </c>
      <c r="G19" s="41" t="str">
        <f>IF(Data!B21&gt;0,S19,"")</f>
        <v/>
      </c>
      <c r="H19" s="41" t="str">
        <f>IF(Data!B21&gt;0,T19,"")</f>
        <v/>
      </c>
      <c r="I19" s="26"/>
      <c r="J19" s="26"/>
      <c r="K19" s="42" t="e">
        <f>INT(SQRT(2*Data!E$4*Data!B21/Data!C$4*100/Data!C21))</f>
        <v>#DIV/0!</v>
      </c>
      <c r="L19" s="42" t="e">
        <f>INT(SQRT(2*Data!E$4*Data!B21/Data!C$4*100/Data!F21))</f>
        <v>#DIV/0!</v>
      </c>
      <c r="M19" s="15" t="e">
        <f>(Data!B21*(Data!F21-Data!C21)/Data!C$4*100/Data!C21)+Data!F21/Data!C21*L19-(Data!D21-Data!E21)</f>
        <v>#DIV/0!</v>
      </c>
      <c r="N19" s="29" t="e">
        <f>IF(Data!D21&gt;Data!E21,Data!E$4*((M19/K19)^2-1),Data!E$4*(M19/K19-1)^2)</f>
        <v>#DIV/0!</v>
      </c>
      <c r="O19" s="15" t="e">
        <f>N19-(Data!E$4*Data!B21/B19+Data!C$4/100*Data!F21*B19/2-Data!E$4*Data!B21/K19-Data!C$4/100*Data!F21*K19/2)*Q19/Data!G$4</f>
        <v>#DIV/0!</v>
      </c>
      <c r="P19" s="30" t="e">
        <f t="shared" si="0"/>
        <v>#DIV/0!</v>
      </c>
      <c r="Q19" s="28" t="e">
        <f>(M19+Data!D21-Data!E21)/Data!B21*Data!G$4</f>
        <v>#DIV/0!</v>
      </c>
      <c r="R19" s="8" t="e">
        <f>(Data!B21*Data!F21+Data!E$4*Data!B21/B19+B19/2*Data!F21*Data!C$4/100)*Q19/Data!G$4</f>
        <v>#VALUE!</v>
      </c>
      <c r="S19" s="28" t="e">
        <f>B19/Data!B21*Data!G$4</f>
        <v>#VALUE!</v>
      </c>
      <c r="T19" s="9" t="e">
        <f>M19/Data!B21*Data!G$4</f>
        <v>#DIV/0!</v>
      </c>
    </row>
    <row r="20" spans="1:20" s="11" customFormat="1">
      <c r="A20" s="11">
        <v>15</v>
      </c>
      <c r="B20" s="25" t="str">
        <f>IF(Data!G22="","",Data!G22)</f>
        <v/>
      </c>
      <c r="C20" s="16" t="str">
        <f>IF(Data!B22=0,"",L20)</f>
        <v/>
      </c>
      <c r="D20" s="15" t="str">
        <f>IF(Data!B22&gt;0,M20,"")</f>
        <v/>
      </c>
      <c r="E20" s="40" t="str">
        <f>IF(Data!B22&gt;0,O20,"")</f>
        <v/>
      </c>
      <c r="F20" s="28" t="str">
        <f>IF(Data!B22&gt;0,P20,"")</f>
        <v/>
      </c>
      <c r="G20" s="41" t="str">
        <f>IF(Data!B22&gt;0,S20,"")</f>
        <v/>
      </c>
      <c r="H20" s="41" t="str">
        <f>IF(Data!B22&gt;0,T20,"")</f>
        <v/>
      </c>
      <c r="I20" s="26"/>
      <c r="J20" s="26"/>
      <c r="K20" s="42" t="e">
        <f>INT(SQRT(2*Data!E$4*Data!B22/Data!C$4*100/Data!C22))</f>
        <v>#DIV/0!</v>
      </c>
      <c r="L20" s="42" t="e">
        <f>INT(SQRT(2*Data!E$4*Data!B22/Data!C$4*100/Data!F22))</f>
        <v>#DIV/0!</v>
      </c>
      <c r="M20" s="15" t="e">
        <f>(Data!B22*(Data!F22-Data!C22)/Data!C$4*100/Data!C22)+Data!F22/Data!C22*L20-(Data!D22-Data!E22)</f>
        <v>#DIV/0!</v>
      </c>
      <c r="N20" s="29" t="e">
        <f>IF(Data!D22&gt;Data!E22,Data!E$4*((M20/K20)^2-1),Data!E$4*(M20/K20-1)^2)</f>
        <v>#DIV/0!</v>
      </c>
      <c r="O20" s="15" t="e">
        <f>N20-(Data!E$4*Data!B22/B20+Data!C$4/100*Data!F22*B20/2-Data!E$4*Data!B22/K20-Data!C$4/100*Data!F22*K20/2)*Q20/Data!G$4</f>
        <v>#DIV/0!</v>
      </c>
      <c r="P20" s="30" t="e">
        <f t="shared" si="0"/>
        <v>#DIV/0!</v>
      </c>
      <c r="Q20" s="28" t="e">
        <f>(M20+Data!D22-Data!E22)/Data!B22*Data!G$4</f>
        <v>#DIV/0!</v>
      </c>
      <c r="R20" s="8" t="e">
        <f>(Data!B22*Data!F22+Data!E$4*Data!B22/B20+B20/2*Data!F22*Data!C$4/100)*Q20/Data!G$4</f>
        <v>#VALUE!</v>
      </c>
      <c r="S20" s="28" t="e">
        <f>B20/Data!B22*Data!G$4</f>
        <v>#VALUE!</v>
      </c>
      <c r="T20" s="9" t="e">
        <f>M20/Data!B22*Data!G$4</f>
        <v>#DIV/0!</v>
      </c>
    </row>
    <row r="21" spans="1:20" s="11" customFormat="1">
      <c r="A21" s="11">
        <v>16</v>
      </c>
      <c r="B21" s="25" t="str">
        <f>IF(Data!G23="","",Data!G23)</f>
        <v/>
      </c>
      <c r="C21" s="16" t="str">
        <f>IF(Data!B23=0,"",L21)</f>
        <v/>
      </c>
      <c r="D21" s="15" t="str">
        <f>IF(Data!B23&gt;0,M21,"")</f>
        <v/>
      </c>
      <c r="E21" s="40" t="str">
        <f>IF(Data!B23&gt;0,O21,"")</f>
        <v/>
      </c>
      <c r="F21" s="28" t="str">
        <f>IF(Data!B23&gt;0,P21,"")</f>
        <v/>
      </c>
      <c r="G21" s="41" t="str">
        <f>IF(Data!B23&gt;0,S21,"")</f>
        <v/>
      </c>
      <c r="H21" s="41" t="str">
        <f>IF(Data!B23&gt;0,T21,"")</f>
        <v/>
      </c>
      <c r="I21" s="26"/>
      <c r="J21" s="26"/>
      <c r="K21" s="42" t="e">
        <f>INT(SQRT(2*Data!E$4*Data!B23/Data!C$4*100/Data!C23))</f>
        <v>#DIV/0!</v>
      </c>
      <c r="L21" s="42" t="e">
        <f>INT(SQRT(2*Data!E$4*Data!B23/Data!C$4*100/Data!F23))</f>
        <v>#DIV/0!</v>
      </c>
      <c r="M21" s="15" t="e">
        <f>(Data!B23*(Data!F23-Data!C23)/Data!C$4*100/Data!C23)+Data!F23/Data!C23*L21-(Data!D23-Data!E23)</f>
        <v>#DIV/0!</v>
      </c>
      <c r="N21" s="29" t="e">
        <f>IF(Data!D23&gt;Data!E23,Data!E$4*((M21/K21)^2-1),Data!E$4*(M21/K21-1)^2)</f>
        <v>#DIV/0!</v>
      </c>
      <c r="O21" s="15" t="e">
        <f>N21-(Data!E$4*Data!B23/B21+Data!C$4/100*Data!F23*B21/2-Data!E$4*Data!B23/K21-Data!C$4/100*Data!F23*K21/2)*Q21/Data!G$4</f>
        <v>#DIV/0!</v>
      </c>
      <c r="P21" s="30" t="e">
        <f t="shared" si="0"/>
        <v>#DIV/0!</v>
      </c>
      <c r="Q21" s="28" t="e">
        <f>(M21+Data!D23-Data!E23)/Data!B23*Data!G$4</f>
        <v>#DIV/0!</v>
      </c>
      <c r="R21" s="8" t="e">
        <f>(Data!B23*Data!F23+Data!E$4*Data!B23/B21+B21/2*Data!F23*Data!C$4/100)*Q21/Data!G$4</f>
        <v>#VALUE!</v>
      </c>
      <c r="S21" s="28" t="e">
        <f>B21/Data!B23*Data!G$4</f>
        <v>#VALUE!</v>
      </c>
      <c r="T21" s="9" t="e">
        <f>M21/Data!B23*Data!G$4</f>
        <v>#DIV/0!</v>
      </c>
    </row>
    <row r="22" spans="1:20" s="11" customFormat="1">
      <c r="A22" s="11">
        <v>17</v>
      </c>
      <c r="B22" s="25" t="str">
        <f>IF(Data!G24="","",Data!G24)</f>
        <v/>
      </c>
      <c r="C22" s="16" t="str">
        <f>IF(Data!B24=0,"",L22)</f>
        <v/>
      </c>
      <c r="D22" s="15" t="str">
        <f>IF(Data!B24&gt;0,M22,"")</f>
        <v/>
      </c>
      <c r="E22" s="40" t="str">
        <f>IF(Data!B24&gt;0,O22,"")</f>
        <v/>
      </c>
      <c r="F22" s="28" t="str">
        <f>IF(Data!B24&gt;0,P22,"")</f>
        <v/>
      </c>
      <c r="G22" s="41" t="str">
        <f>IF(Data!B24&gt;0,S22,"")</f>
        <v/>
      </c>
      <c r="H22" s="41" t="str">
        <f>IF(Data!B24&gt;0,T22,"")</f>
        <v/>
      </c>
      <c r="I22" s="26"/>
      <c r="J22" s="26"/>
      <c r="K22" s="42" t="e">
        <f>INT(SQRT(2*Data!E$4*Data!B24/Data!C$4*100/Data!C24))</f>
        <v>#DIV/0!</v>
      </c>
      <c r="L22" s="42" t="e">
        <f>INT(SQRT(2*Data!E$4*Data!B24/Data!C$4*100/Data!F24))</f>
        <v>#DIV/0!</v>
      </c>
      <c r="M22" s="15" t="e">
        <f>(Data!B24*(Data!F24-Data!C24)/Data!C$4*100/Data!C24)+Data!F24/Data!C24*L22-(Data!D24-Data!E24)</f>
        <v>#DIV/0!</v>
      </c>
      <c r="N22" s="29" t="e">
        <f>IF(Data!D24&gt;Data!E24,Data!E$4*((M22/K22)^2-1),Data!E$4*(M22/K22-1)^2)</f>
        <v>#DIV/0!</v>
      </c>
      <c r="O22" s="15" t="e">
        <f>N22-(Data!E$4*Data!B24/B22+Data!C$4/100*Data!F24*B22/2-Data!E$4*Data!B24/K22-Data!C$4/100*Data!F24*K22/2)*Q22/Data!G$4</f>
        <v>#DIV/0!</v>
      </c>
      <c r="P22" s="30" t="e">
        <f t="shared" si="0"/>
        <v>#DIV/0!</v>
      </c>
      <c r="Q22" s="28" t="e">
        <f>(M22+Data!D24-Data!E24)/Data!B24*Data!G$4</f>
        <v>#DIV/0!</v>
      </c>
      <c r="R22" s="8" t="e">
        <f>(Data!B24*Data!F24+Data!E$4*Data!B24/B22+B22/2*Data!F24*Data!C$4/100)*Q22/Data!G$4</f>
        <v>#VALUE!</v>
      </c>
      <c r="S22" s="28" t="e">
        <f>B22/Data!B24*Data!G$4</f>
        <v>#VALUE!</v>
      </c>
      <c r="T22" s="9" t="e">
        <f>M22/Data!B24*Data!G$4</f>
        <v>#DIV/0!</v>
      </c>
    </row>
    <row r="23" spans="1:20" s="11" customFormat="1">
      <c r="A23" s="11">
        <v>18</v>
      </c>
      <c r="B23" s="25" t="str">
        <f>IF(Data!G25="","",Data!G25)</f>
        <v/>
      </c>
      <c r="C23" s="16" t="str">
        <f>IF(Data!B25=0,"",L23)</f>
        <v/>
      </c>
      <c r="D23" s="15" t="str">
        <f>IF(Data!B25&gt;0,M23,"")</f>
        <v/>
      </c>
      <c r="E23" s="40" t="str">
        <f>IF(Data!B25&gt;0,O23,"")</f>
        <v/>
      </c>
      <c r="F23" s="28" t="str">
        <f>IF(Data!B25&gt;0,P23,"")</f>
        <v/>
      </c>
      <c r="G23" s="41" t="str">
        <f>IF(Data!B25&gt;0,S23,"")</f>
        <v/>
      </c>
      <c r="H23" s="41" t="str">
        <f>IF(Data!B25&gt;0,T23,"")</f>
        <v/>
      </c>
      <c r="I23" s="26"/>
      <c r="J23" s="26"/>
      <c r="K23" s="42" t="e">
        <f>INT(SQRT(2*Data!E$4*Data!B25/Data!C$4*100/Data!C25))</f>
        <v>#DIV/0!</v>
      </c>
      <c r="L23" s="42" t="e">
        <f>INT(SQRT(2*Data!E$4*Data!B25/Data!C$4*100/Data!F25))</f>
        <v>#DIV/0!</v>
      </c>
      <c r="M23" s="15" t="e">
        <f>(Data!B25*(Data!F25-Data!C25)/Data!C$4*100/Data!C25)+Data!F25/Data!C25*L23-(Data!D25-Data!E25)</f>
        <v>#DIV/0!</v>
      </c>
      <c r="N23" s="29" t="e">
        <f>IF(Data!D25&gt;Data!E25,Data!E$4*((M23/K23)^2-1),Data!E$4*(M23/K23-1)^2)</f>
        <v>#DIV/0!</v>
      </c>
      <c r="O23" s="15" t="e">
        <f>N23-(Data!E$4*Data!B25/B23+Data!C$4/100*Data!F25*B23/2-Data!E$4*Data!B25/K23-Data!C$4/100*Data!F25*K23/2)*Q23/Data!G$4</f>
        <v>#DIV/0!</v>
      </c>
      <c r="P23" s="30" t="e">
        <f t="shared" si="0"/>
        <v>#DIV/0!</v>
      </c>
      <c r="Q23" s="28" t="e">
        <f>(M23+Data!D25-Data!E25)/Data!B25*Data!G$4</f>
        <v>#DIV/0!</v>
      </c>
      <c r="R23" s="8" t="e">
        <f>(Data!B25*Data!F25+Data!E$4*Data!B25/B23+B23/2*Data!F25*Data!C$4/100)*Q23/Data!G$4</f>
        <v>#VALUE!</v>
      </c>
      <c r="S23" s="28" t="e">
        <f>B23/Data!B25*Data!G$4</f>
        <v>#VALUE!</v>
      </c>
      <c r="T23" s="9" t="e">
        <f>M23/Data!B25*Data!G$4</f>
        <v>#DIV/0!</v>
      </c>
    </row>
    <row r="24" spans="1:20" s="11" customFormat="1">
      <c r="A24" s="11">
        <v>19</v>
      </c>
      <c r="B24" s="25" t="str">
        <f>IF(Data!G26="","",Data!G26)</f>
        <v/>
      </c>
      <c r="C24" s="16" t="str">
        <f>IF(Data!B26=0,"",L24)</f>
        <v/>
      </c>
      <c r="D24" s="15" t="str">
        <f>IF(Data!B26&gt;0,M24,"")</f>
        <v/>
      </c>
      <c r="E24" s="40" t="str">
        <f>IF(Data!B26&gt;0,O24,"")</f>
        <v/>
      </c>
      <c r="F24" s="28" t="str">
        <f>IF(Data!B26&gt;0,P24,"")</f>
        <v/>
      </c>
      <c r="G24" s="41" t="str">
        <f>IF(Data!B26&gt;0,S24,"")</f>
        <v/>
      </c>
      <c r="H24" s="41" t="str">
        <f>IF(Data!B26&gt;0,T24,"")</f>
        <v/>
      </c>
      <c r="I24" s="26"/>
      <c r="J24" s="26"/>
      <c r="K24" s="42" t="e">
        <f>INT(SQRT(2*Data!E$4*Data!B26/Data!C$4*100/Data!C26))</f>
        <v>#DIV/0!</v>
      </c>
      <c r="L24" s="42" t="e">
        <f>INT(SQRT(2*Data!E$4*Data!B26/Data!C$4*100/Data!F26))</f>
        <v>#DIV/0!</v>
      </c>
      <c r="M24" s="15" t="e">
        <f>(Data!B26*(Data!F26-Data!C26)/Data!C$4*100/Data!C26)+Data!F26/Data!C26*L24-(Data!D26-Data!E26)</f>
        <v>#DIV/0!</v>
      </c>
      <c r="N24" s="29" t="e">
        <f>IF(Data!D26&gt;Data!E26,Data!E$4*((M24/K24)^2-1),Data!E$4*(M24/K24-1)^2)</f>
        <v>#DIV/0!</v>
      </c>
      <c r="O24" s="15" t="e">
        <f>N24-(Data!E$4*Data!B26/B24+Data!C$4/100*Data!F26*B24/2-Data!E$4*Data!B26/K24-Data!C$4/100*Data!F26*K24/2)*Q24/Data!G$4</f>
        <v>#DIV/0!</v>
      </c>
      <c r="P24" s="30" t="e">
        <f t="shared" si="0"/>
        <v>#DIV/0!</v>
      </c>
      <c r="Q24" s="28" t="e">
        <f>(M24+Data!D26-Data!E26)/Data!B26*Data!G$4</f>
        <v>#DIV/0!</v>
      </c>
      <c r="R24" s="8" t="e">
        <f>(Data!B26*Data!F26+Data!E$4*Data!B26/B24+B24/2*Data!F26*Data!C$4/100)*Q24/Data!G$4</f>
        <v>#VALUE!</v>
      </c>
      <c r="S24" s="28" t="e">
        <f>B24/Data!B26*Data!G$4</f>
        <v>#VALUE!</v>
      </c>
      <c r="T24" s="9" t="e">
        <f>M24/Data!B26*Data!G$4</f>
        <v>#DIV/0!</v>
      </c>
    </row>
    <row r="25" spans="1:20" s="11" customFormat="1">
      <c r="A25" s="11">
        <v>20</v>
      </c>
      <c r="B25" s="25" t="str">
        <f>IF(Data!G27="","",Data!G27)</f>
        <v/>
      </c>
      <c r="C25" s="16" t="str">
        <f>IF(Data!B27=0,"",L25)</f>
        <v/>
      </c>
      <c r="D25" s="15" t="str">
        <f>IF(Data!B27&gt;0,M25,"")</f>
        <v/>
      </c>
      <c r="E25" s="40" t="str">
        <f>IF(Data!B27&gt;0,O25,"")</f>
        <v/>
      </c>
      <c r="F25" s="28" t="str">
        <f>IF(Data!B27&gt;0,P25,"")</f>
        <v/>
      </c>
      <c r="G25" s="41" t="str">
        <f>IF(Data!B27&gt;0,S25,"")</f>
        <v/>
      </c>
      <c r="H25" s="41" t="str">
        <f>IF(Data!B27&gt;0,T25,"")</f>
        <v/>
      </c>
      <c r="I25" s="26"/>
      <c r="J25" s="26"/>
      <c r="K25" s="42" t="e">
        <f>INT(SQRT(2*Data!E$4*Data!B27/Data!C$4*100/Data!C27))</f>
        <v>#DIV/0!</v>
      </c>
      <c r="L25" s="42" t="e">
        <f>INT(SQRT(2*Data!E$4*Data!B27/Data!C$4*100/Data!F27))</f>
        <v>#DIV/0!</v>
      </c>
      <c r="M25" s="15" t="e">
        <f>(Data!B27*(Data!F27-Data!C27)/Data!C$4*100/Data!C27)+Data!F27/Data!C27*L25-(Data!D27-Data!E27)</f>
        <v>#DIV/0!</v>
      </c>
      <c r="N25" s="29" t="e">
        <f>IF(Data!D27&gt;Data!E27,Data!E$4*((M25/K25)^2-1),Data!E$4*(M25/K25-1)^2)</f>
        <v>#DIV/0!</v>
      </c>
      <c r="O25" s="15" t="e">
        <f>N25-(Data!E$4*Data!B27/B25+Data!C$4/100*Data!F27*B25/2-Data!E$4*Data!B27/K25-Data!C$4/100*Data!F27*K25/2)*Q25/Data!G$4</f>
        <v>#DIV/0!</v>
      </c>
      <c r="P25" s="30" t="e">
        <f t="shared" si="0"/>
        <v>#DIV/0!</v>
      </c>
      <c r="Q25" s="28" t="e">
        <f>(M25+Data!D27-Data!E27)/Data!B27*Data!G$4</f>
        <v>#DIV/0!</v>
      </c>
      <c r="R25" s="8" t="e">
        <f>(Data!B27*Data!F27+Data!E$4*Data!B27/B25+B25/2*Data!F27*Data!C$4/100)*Q25/Data!G$4</f>
        <v>#VALUE!</v>
      </c>
      <c r="S25" s="28" t="e">
        <f>B25/Data!B27*Data!G$4</f>
        <v>#VALUE!</v>
      </c>
      <c r="T25" s="9" t="e">
        <f>M25/Data!B27*Data!G$4</f>
        <v>#DIV/0!</v>
      </c>
    </row>
    <row r="26" spans="1:20" s="11" customFormat="1">
      <c r="B26" s="27"/>
      <c r="C26" s="28"/>
      <c r="G26" s="41"/>
      <c r="H26" s="28"/>
    </row>
    <row r="27" spans="1:20" s="11" customFormat="1">
      <c r="B27" s="27"/>
      <c r="C27" s="28"/>
      <c r="F27" s="41"/>
      <c r="G27" s="28"/>
    </row>
    <row r="28" spans="1:20" s="11" customFormat="1">
      <c r="B28" s="28"/>
      <c r="C28" s="28"/>
      <c r="F28" s="41"/>
      <c r="G28" s="28"/>
    </row>
    <row r="29" spans="1:20" s="11" customFormat="1">
      <c r="B29" s="28"/>
      <c r="C29" s="28"/>
      <c r="F29" s="41"/>
      <c r="G29" s="28"/>
    </row>
    <row r="30" spans="1:20">
      <c r="B30" s="9"/>
      <c r="C30" s="9"/>
      <c r="F30" s="41"/>
      <c r="G30" s="9"/>
    </row>
    <row r="31" spans="1:20">
      <c r="B31" s="9"/>
      <c r="C31" s="9"/>
      <c r="F31" s="41"/>
      <c r="G31" s="9"/>
    </row>
    <row r="32" spans="1:20">
      <c r="B32" s="9"/>
      <c r="C32" s="9"/>
      <c r="F32" s="41"/>
      <c r="G32" s="9"/>
    </row>
    <row r="33" spans="2:7">
      <c r="B33" s="9"/>
      <c r="C33" s="9"/>
      <c r="F33" s="9"/>
      <c r="G33" s="9"/>
    </row>
    <row r="34" spans="2:7">
      <c r="B34" s="9"/>
      <c r="C34" s="9"/>
      <c r="F34" s="9"/>
      <c r="G34" s="9"/>
    </row>
    <row r="35" spans="2:7">
      <c r="B35" s="9"/>
      <c r="C35" s="9"/>
      <c r="F35" s="9"/>
      <c r="G35" s="9"/>
    </row>
    <row r="36" spans="2:7">
      <c r="B36" s="9"/>
      <c r="C36" s="9"/>
      <c r="F36" s="9"/>
      <c r="G36" s="9"/>
    </row>
    <row r="37" spans="2:7">
      <c r="B37" s="9"/>
      <c r="C37" s="9"/>
      <c r="F37" s="9"/>
      <c r="G37" s="9"/>
    </row>
    <row r="38" spans="2:7">
      <c r="B38" s="9"/>
      <c r="C38" s="9"/>
      <c r="F38" s="9"/>
      <c r="G38" s="9"/>
    </row>
    <row r="39" spans="2:7">
      <c r="B39" s="9"/>
      <c r="C39" s="9"/>
      <c r="F39" s="9"/>
      <c r="G39" s="9"/>
    </row>
    <row r="40" spans="2:7">
      <c r="B40" s="9"/>
      <c r="C40" s="9"/>
      <c r="F40" s="9"/>
      <c r="G40" s="9"/>
    </row>
    <row r="41" spans="2:7">
      <c r="B41" s="9"/>
      <c r="C41" s="9"/>
    </row>
    <row r="42" spans="2:7">
      <c r="B42" s="9"/>
      <c r="C42" s="9"/>
    </row>
    <row r="43" spans="2:7">
      <c r="B43" s="9"/>
      <c r="C43" s="9"/>
    </row>
    <row r="44" spans="2:7">
      <c r="B44" s="9"/>
      <c r="C44" s="9"/>
    </row>
    <row r="45" spans="2:7">
      <c r="B45" s="9"/>
      <c r="C45" s="9"/>
    </row>
    <row r="46" spans="2:7">
      <c r="B46" s="9"/>
      <c r="C46" s="9"/>
    </row>
    <row r="47" spans="2:7">
      <c r="B47" s="9"/>
      <c r="C47" s="9"/>
    </row>
    <row r="48" spans="2:7">
      <c r="B48" s="9"/>
      <c r="C48" s="9"/>
    </row>
    <row r="49" spans="2:3">
      <c r="B49" s="9"/>
      <c r="C49" s="9"/>
    </row>
    <row r="50" spans="2:3">
      <c r="B50" s="9"/>
      <c r="C50" s="9"/>
    </row>
    <row r="51" spans="2:3">
      <c r="B51" s="9"/>
      <c r="C51" s="9"/>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Anvisningar</vt:lpstr>
      <vt:lpstr>Data</vt:lpstr>
      <vt:lpstr>Resultat</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Stig-Arne</dc:creator>
  <cp:lastModifiedBy>Stig-Arne</cp:lastModifiedBy>
  <cp:lastPrinted>2014-10-24T19:56:58Z</cp:lastPrinted>
  <dcterms:created xsi:type="dcterms:W3CDTF">2010-12-03T15:28:22Z</dcterms:created>
  <dcterms:modified xsi:type="dcterms:W3CDTF">2014-12-16T13:27:59Z</dcterms:modified>
</cp:coreProperties>
</file>